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408" activeTab="1"/>
  </bookViews>
  <sheets>
    <sheet name="results" sheetId="1" r:id="rId1"/>
    <sheet name="points top 5" sheetId="2" r:id="rId2"/>
    <sheet name="points top 7" sheetId="4" r:id="rId3"/>
    <sheet name="spread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4" l="1"/>
  <c r="F10" i="4" s="1"/>
  <c r="C10" i="4"/>
  <c r="D10" i="4" s="1"/>
  <c r="B10" i="4"/>
  <c r="E3" i="4"/>
  <c r="C3" i="4"/>
  <c r="D3" i="4" s="1"/>
  <c r="B3" i="4"/>
  <c r="E4" i="4"/>
  <c r="C4" i="4"/>
  <c r="B4" i="4"/>
  <c r="E20" i="4"/>
  <c r="F20" i="4" s="1"/>
  <c r="C20" i="4"/>
  <c r="B20" i="4"/>
  <c r="E16" i="4"/>
  <c r="F16" i="4" s="1"/>
  <c r="C16" i="4"/>
  <c r="D16" i="4" s="1"/>
  <c r="B16" i="4"/>
  <c r="E12" i="4"/>
  <c r="C12" i="4"/>
  <c r="D12" i="4" s="1"/>
  <c r="B12" i="4"/>
  <c r="E17" i="4"/>
  <c r="C17" i="4"/>
  <c r="B17" i="4"/>
  <c r="E9" i="4"/>
  <c r="C9" i="4"/>
  <c r="B9" i="4"/>
  <c r="E27" i="4"/>
  <c r="C27" i="4"/>
  <c r="B27" i="4"/>
  <c r="E18" i="4"/>
  <c r="C18" i="4"/>
  <c r="B18" i="4"/>
  <c r="E5" i="4"/>
  <c r="C5" i="4"/>
  <c r="B5" i="4"/>
  <c r="E19" i="4"/>
  <c r="C19" i="4"/>
  <c r="B19" i="4"/>
  <c r="E22" i="4"/>
  <c r="C22" i="4"/>
  <c r="B22" i="4"/>
  <c r="E25" i="4"/>
  <c r="C25" i="4"/>
  <c r="B25" i="4"/>
  <c r="E26" i="4"/>
  <c r="C26" i="4"/>
  <c r="B26" i="4"/>
  <c r="E23" i="4"/>
  <c r="C23" i="4"/>
  <c r="B23" i="4"/>
  <c r="E21" i="4"/>
  <c r="C21" i="4"/>
  <c r="B21" i="4"/>
  <c r="E14" i="4"/>
  <c r="C14" i="4"/>
  <c r="B14" i="4"/>
  <c r="E6" i="4"/>
  <c r="C6" i="4"/>
  <c r="B6" i="4"/>
  <c r="E8" i="4"/>
  <c r="C8" i="4"/>
  <c r="B8" i="4"/>
  <c r="E24" i="4"/>
  <c r="F24" i="4" s="1"/>
  <c r="C24" i="4"/>
  <c r="B24" i="4"/>
  <c r="E15" i="4"/>
  <c r="C15" i="4"/>
  <c r="D15" i="4" s="1"/>
  <c r="B15" i="4"/>
  <c r="E13" i="4"/>
  <c r="C13" i="4"/>
  <c r="B13" i="4"/>
  <c r="E11" i="4"/>
  <c r="C11" i="4"/>
  <c r="B11" i="4"/>
  <c r="E7" i="4"/>
  <c r="F7" i="4" s="1"/>
  <c r="C7" i="4"/>
  <c r="B7" i="4"/>
  <c r="C20" i="3"/>
  <c r="E5" i="2"/>
  <c r="E3" i="2"/>
  <c r="E4" i="2"/>
  <c r="E9" i="2"/>
  <c r="E6" i="2"/>
  <c r="E8" i="2"/>
  <c r="E12" i="2"/>
  <c r="E7" i="2"/>
  <c r="E10" i="2"/>
  <c r="E11" i="2"/>
  <c r="E13" i="2"/>
  <c r="E14" i="2"/>
  <c r="E15" i="2"/>
  <c r="E23" i="2"/>
  <c r="E18" i="2"/>
  <c r="E24" i="2"/>
  <c r="E17" i="2"/>
  <c r="E16" i="2"/>
  <c r="E21" i="2"/>
  <c r="E19" i="2"/>
  <c r="E26" i="2"/>
  <c r="E20" i="2"/>
  <c r="E22" i="2"/>
  <c r="E27" i="2"/>
  <c r="E25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B5" i="2"/>
  <c r="B4" i="2"/>
  <c r="B9" i="2"/>
  <c r="B6" i="2"/>
  <c r="B3" i="2"/>
  <c r="B8" i="2"/>
  <c r="B24" i="2"/>
  <c r="B26" i="2"/>
  <c r="B14" i="2"/>
  <c r="B11" i="2"/>
  <c r="B13" i="2"/>
  <c r="B17" i="2"/>
  <c r="B12" i="2"/>
  <c r="B21" i="2"/>
  <c r="B23" i="2"/>
  <c r="B18" i="2"/>
  <c r="B15" i="2"/>
  <c r="B22" i="2"/>
  <c r="B16" i="2"/>
  <c r="B20" i="2"/>
  <c r="B7" i="2"/>
  <c r="B10" i="2"/>
  <c r="B19" i="2"/>
  <c r="B27" i="2"/>
  <c r="B25" i="2"/>
  <c r="D14" i="4" l="1"/>
  <c r="F21" i="4"/>
  <c r="D13" i="4"/>
  <c r="F15" i="4"/>
  <c r="D6" i="4"/>
  <c r="F14" i="4"/>
  <c r="D26" i="4"/>
  <c r="F25" i="4"/>
  <c r="D5" i="4"/>
  <c r="F18" i="4"/>
  <c r="D17" i="4"/>
  <c r="F12" i="4"/>
  <c r="D4" i="4"/>
  <c r="F3" i="4"/>
  <c r="D11" i="4"/>
  <c r="F13" i="4"/>
  <c r="D8" i="4"/>
  <c r="F6" i="4"/>
  <c r="D23" i="4"/>
  <c r="F26" i="4"/>
  <c r="D19" i="4"/>
  <c r="F5" i="4"/>
  <c r="D9" i="4"/>
  <c r="F17" i="4"/>
  <c r="D20" i="4"/>
  <c r="F4" i="4"/>
  <c r="D7" i="4"/>
  <c r="F11" i="4"/>
  <c r="D24" i="4"/>
  <c r="F8" i="4"/>
  <c r="D21" i="4"/>
  <c r="F23" i="4"/>
  <c r="D22" i="4"/>
  <c r="F19" i="4"/>
  <c r="D27" i="4"/>
  <c r="F9" i="4"/>
  <c r="D25" i="4"/>
  <c r="F22" i="4"/>
  <c r="D18" i="4"/>
  <c r="F27" i="4"/>
  <c r="D25" i="2"/>
  <c r="D21" i="2"/>
  <c r="D17" i="2"/>
  <c r="D13" i="2"/>
  <c r="D9" i="2"/>
  <c r="D5" i="2"/>
  <c r="D24" i="2"/>
  <c r="D20" i="2"/>
  <c r="D16" i="2"/>
  <c r="D12" i="2"/>
  <c r="D8" i="2"/>
  <c r="D4" i="2"/>
  <c r="D27" i="2"/>
  <c r="D23" i="2"/>
  <c r="D19" i="2"/>
  <c r="D15" i="2"/>
  <c r="D11" i="2"/>
  <c r="D7" i="2"/>
  <c r="D3" i="2"/>
  <c r="D26" i="2"/>
  <c r="D22" i="2"/>
  <c r="D18" i="2"/>
  <c r="D14" i="2"/>
  <c r="D10" i="2"/>
  <c r="D6" i="2"/>
</calcChain>
</file>

<file path=xl/sharedStrings.xml><?xml version="1.0" encoding="utf-8"?>
<sst xmlns="http://schemas.openxmlformats.org/spreadsheetml/2006/main" count="740" uniqueCount="296">
  <si>
    <t>Finish</t>
  </si>
  <si>
    <t>Name</t>
  </si>
  <si>
    <t>Team</t>
  </si>
  <si>
    <t>Year</t>
  </si>
  <si>
    <t>Time</t>
  </si>
  <si>
    <t>Josh Methner</t>
  </si>
  <si>
    <t>Arlington Heights (Hersey</t>
  </si>
  <si>
    <t>JR</t>
  </si>
  <si>
    <t>Tommy Brady</t>
  </si>
  <si>
    <t>Park Ridge (Maine South)</t>
  </si>
  <si>
    <t>SR</t>
  </si>
  <si>
    <t>Sam Rivera</t>
  </si>
  <si>
    <t>Chicago (Whitney Young)</t>
  </si>
  <si>
    <t>Jack Roberts</t>
  </si>
  <si>
    <t>Downers Grove (North)</t>
  </si>
  <si>
    <t>Rory Cavan</t>
  </si>
  <si>
    <t>Glen Ellyn (Glenbard West</t>
  </si>
  <si>
    <t>Stephen Moody</t>
  </si>
  <si>
    <t>Charlie Wetzel</t>
  </si>
  <si>
    <t>Normal (Community West)</t>
  </si>
  <si>
    <t>William Hauenstein</t>
  </si>
  <si>
    <t>Wheaton (W. Warrenville S</t>
  </si>
  <si>
    <t>Ethan Kern</t>
  </si>
  <si>
    <t>Elmhurst (York)</t>
  </si>
  <si>
    <t>Tyler Cushing</t>
  </si>
  <si>
    <t>Bolingbrook</t>
  </si>
  <si>
    <t>Eddie Lennon</t>
  </si>
  <si>
    <t>Rolling Meadows</t>
  </si>
  <si>
    <t>Dillon Blake</t>
  </si>
  <si>
    <t>Mundelein (H.S.)</t>
  </si>
  <si>
    <t>Scott Maison</t>
  </si>
  <si>
    <t>Brett Gardner</t>
  </si>
  <si>
    <t>Frankfort (Lincoln-Way Ea</t>
  </si>
  <si>
    <t>Jacob Kluckhohn</t>
  </si>
  <si>
    <t>Christian Knowlton</t>
  </si>
  <si>
    <t>Plainfield (South)</t>
  </si>
  <si>
    <t>Ian Geisler</t>
  </si>
  <si>
    <t>Huntley</t>
  </si>
  <si>
    <t>Max Hartmann</t>
  </si>
  <si>
    <t>Edwardsville (H.S.)</t>
  </si>
  <si>
    <t>Michael Madiol</t>
  </si>
  <si>
    <t>Naperville (Neuqua Valley</t>
  </si>
  <si>
    <t>Max Svienty</t>
  </si>
  <si>
    <t>Chris Keeley</t>
  </si>
  <si>
    <t>Ryan Kredell</t>
  </si>
  <si>
    <t>Geneva</t>
  </si>
  <si>
    <t>Richard Jacobo</t>
  </si>
  <si>
    <t>Palatine (H.S.)</t>
  </si>
  <si>
    <t>Bennett Melone</t>
  </si>
  <si>
    <t>St. Charles (East)</t>
  </si>
  <si>
    <t>Guillermo Ibarra</t>
  </si>
  <si>
    <t>Berwyn-Cicero (Morton)</t>
  </si>
  <si>
    <t>Aidan King</t>
  </si>
  <si>
    <t>Eddie Siuda</t>
  </si>
  <si>
    <t>Downers Grove (South)</t>
  </si>
  <si>
    <t>Nicolas Dovalovsky</t>
  </si>
  <si>
    <t>SO</t>
  </si>
  <si>
    <t>Charlie Nevins</t>
  </si>
  <si>
    <t>Colin Hill</t>
  </si>
  <si>
    <t>Timmy Wade</t>
  </si>
  <si>
    <t>Ryan Buch</t>
  </si>
  <si>
    <t>Matt Kusak</t>
  </si>
  <si>
    <t>Hinsdale (Central)</t>
  </si>
  <si>
    <t>Jake Allen</t>
  </si>
  <si>
    <t>Naperville (North)</t>
  </si>
  <si>
    <t>Max Peterson</t>
  </si>
  <si>
    <t>Evanston (Twp.)</t>
  </si>
  <si>
    <t>Roland Prenzler</t>
  </si>
  <si>
    <t>Jack Gilboy</t>
  </si>
  <si>
    <t>Lake Zurich</t>
  </si>
  <si>
    <t>Jack Ehlert</t>
  </si>
  <si>
    <t>LaGrange (Lyons)</t>
  </si>
  <si>
    <t>Jadon Conroy</t>
  </si>
  <si>
    <t>Micah Wilson</t>
  </si>
  <si>
    <t>FR</t>
  </si>
  <si>
    <t>Will VanAlstine</t>
  </si>
  <si>
    <t>O'Fallon (H.S.)</t>
  </si>
  <si>
    <t>Luke Wentz</t>
  </si>
  <si>
    <t>Oswego (East)</t>
  </si>
  <si>
    <t>Daniel Klysh</t>
  </si>
  <si>
    <t>Joey Kasch</t>
  </si>
  <si>
    <t>William Ray</t>
  </si>
  <si>
    <t>Jake Myers</t>
  </si>
  <si>
    <t>Marc Schelli</t>
  </si>
  <si>
    <t>Lockport (Twp.)</t>
  </si>
  <si>
    <t>Patrick Furlong</t>
  </si>
  <si>
    <t>Barrington</t>
  </si>
  <si>
    <t>Piyush Mekla</t>
  </si>
  <si>
    <t>Greg VanHollen</t>
  </si>
  <si>
    <t>Michael O'Connor</t>
  </si>
  <si>
    <t>Ben Calusinski</t>
  </si>
  <si>
    <t>Nick Trattner</t>
  </si>
  <si>
    <t>Colin Safford</t>
  </si>
  <si>
    <t>Julian Higueros</t>
  </si>
  <si>
    <t>Chicago (Lane)</t>
  </si>
  <si>
    <t>Matt Moravec</t>
  </si>
  <si>
    <t>Andrew Englert</t>
  </si>
  <si>
    <t>New Lenox (Lincoln-Way Ce</t>
  </si>
  <si>
    <t>Sean Maison</t>
  </si>
  <si>
    <t>Jared Peaslee</t>
  </si>
  <si>
    <t>Ford Baker</t>
  </si>
  <si>
    <t>Winnetka (New Trier)</t>
  </si>
  <si>
    <t>Brian Pratt</t>
  </si>
  <si>
    <t>Andrew Flynn</t>
  </si>
  <si>
    <t>Nick Edwards</t>
  </si>
  <si>
    <t>Bob Liking</t>
  </si>
  <si>
    <t>McLean Griffin</t>
  </si>
  <si>
    <t>Will O'Brien</t>
  </si>
  <si>
    <t>Ethan Seng</t>
  </si>
  <si>
    <t>Thomas Shilgalis</t>
  </si>
  <si>
    <t>Naperville (Central)</t>
  </si>
  <si>
    <t>Will Giblin</t>
  </si>
  <si>
    <t>Orland Park (Sandburg)</t>
  </si>
  <si>
    <t>Trevor Murphy</t>
  </si>
  <si>
    <t>Stephen Barretto</t>
  </si>
  <si>
    <t>Alec Hill</t>
  </si>
  <si>
    <t>Herbie Alvarez</t>
  </si>
  <si>
    <t>Ryan Arnold</t>
  </si>
  <si>
    <t>St. Charles (North)</t>
  </si>
  <si>
    <t>Connor Zydek</t>
  </si>
  <si>
    <t>Wheaton (North)</t>
  </si>
  <si>
    <t>Brad Wiggins</t>
  </si>
  <si>
    <t>John Heneghan</t>
  </si>
  <si>
    <t>Will Gordon</t>
  </si>
  <si>
    <t>Libertyville</t>
  </si>
  <si>
    <t>Ben Giblin</t>
  </si>
  <si>
    <t>Jesus Nava</t>
  </si>
  <si>
    <t>Aurora (East)</t>
  </si>
  <si>
    <t>Pierce Cousins</t>
  </si>
  <si>
    <t>Brenden Krell</t>
  </si>
  <si>
    <t>Jordan Freese</t>
  </si>
  <si>
    <t>Minooka</t>
  </si>
  <si>
    <t>Donovan Paske</t>
  </si>
  <si>
    <t>Jeremy Roe</t>
  </si>
  <si>
    <t>Wes Beitler</t>
  </si>
  <si>
    <t>Aurora (Waubonsie Valley)</t>
  </si>
  <si>
    <t>Robert St. Clair</t>
  </si>
  <si>
    <t>Joey Furlong</t>
  </si>
  <si>
    <t>Jay Dworak</t>
  </si>
  <si>
    <t>Joliet (Central)</t>
  </si>
  <si>
    <t>Matt Jett</t>
  </si>
  <si>
    <t>Ismail Tineh</t>
  </si>
  <si>
    <t>Vincent Van Eck</t>
  </si>
  <si>
    <t>Jason Hoffman</t>
  </si>
  <si>
    <t>Charles Murphy</t>
  </si>
  <si>
    <t>Kellen Cesarone</t>
  </si>
  <si>
    <t>Zack Loomis</t>
  </si>
  <si>
    <t>Ben Deweerdt</t>
  </si>
  <si>
    <t>Thomas Leonard</t>
  </si>
  <si>
    <t>Chicago (Marist)</t>
  </si>
  <si>
    <t>Thomas McCarthy</t>
  </si>
  <si>
    <t>Ian Spears</t>
  </si>
  <si>
    <t>Michael Moriarty</t>
  </si>
  <si>
    <t>Nick Bozarth</t>
  </si>
  <si>
    <t>Maxum Caesar</t>
  </si>
  <si>
    <t>Cary (C.-Grove)</t>
  </si>
  <si>
    <t>Owen Hays</t>
  </si>
  <si>
    <t>Sam Rodriguez</t>
  </si>
  <si>
    <t>Sawyer Madell</t>
  </si>
  <si>
    <t>Jacob Flynn</t>
  </si>
  <si>
    <t>Chicago (St. Ignatius Col</t>
  </si>
  <si>
    <t>Joey Galindo</t>
  </si>
  <si>
    <t>Charlie Siebert</t>
  </si>
  <si>
    <t>Zachary Albrecht</t>
  </si>
  <si>
    <t>Algonquin (Jacobs)</t>
  </si>
  <si>
    <t>Adam Cupples</t>
  </si>
  <si>
    <t>Charlie Forbes</t>
  </si>
  <si>
    <t>Nicholas Drechsler</t>
  </si>
  <si>
    <t>Jacob Ramirez</t>
  </si>
  <si>
    <t>Luke Schildmeyer</t>
  </si>
  <si>
    <t>Carter McCarroll</t>
  </si>
  <si>
    <t>Canyon Stage</t>
  </si>
  <si>
    <t>Maverick Lange</t>
  </si>
  <si>
    <t>Jacob Hinchley</t>
  </si>
  <si>
    <t>Ian Repking</t>
  </si>
  <si>
    <t>Evan Cummins</t>
  </si>
  <si>
    <t>Ivan Wescott</t>
  </si>
  <si>
    <t>Yorkville (H.S.)</t>
  </si>
  <si>
    <t>Jared Kreis</t>
  </si>
  <si>
    <t>Fiker Rosen</t>
  </si>
  <si>
    <t>Quincy (Sr.)</t>
  </si>
  <si>
    <t>Cooper Wilken</t>
  </si>
  <si>
    <t>Normal (University)</t>
  </si>
  <si>
    <t>John Norris</t>
  </si>
  <si>
    <t>Nick Henz</t>
  </si>
  <si>
    <t>Michael Hendrickson</t>
  </si>
  <si>
    <t>Zach Walters</t>
  </si>
  <si>
    <t>James Lyon</t>
  </si>
  <si>
    <t>George Willer</t>
  </si>
  <si>
    <t>Nick Falk</t>
  </si>
  <si>
    <t>Jackson Flick</t>
  </si>
  <si>
    <t>Dario Carrillo</t>
  </si>
  <si>
    <t>Tyler Polak</t>
  </si>
  <si>
    <t>Wheeling</t>
  </si>
  <si>
    <t>Jackson McClure</t>
  </si>
  <si>
    <t>John Walls</t>
  </si>
  <si>
    <t>Matt Schoessling</t>
  </si>
  <si>
    <t>Aidan Afonso</t>
  </si>
  <si>
    <t>Drew Dilcher</t>
  </si>
  <si>
    <t>Jack Martin</t>
  </si>
  <si>
    <t>Mark Lemke</t>
  </si>
  <si>
    <t>Dan Schalk</t>
  </si>
  <si>
    <t>William Hohe</t>
  </si>
  <si>
    <t>Ben Walter</t>
  </si>
  <si>
    <t>Nate Orlyk</t>
  </si>
  <si>
    <t>Christopher Wichlac</t>
  </si>
  <si>
    <t>Gabe Ryan</t>
  </si>
  <si>
    <t>Keegan Caveney</t>
  </si>
  <si>
    <t>James Sottosanto</t>
  </si>
  <si>
    <t>David Zeller</t>
  </si>
  <si>
    <t>Michael Conkright</t>
  </si>
  <si>
    <t>Matt Olorvida</t>
  </si>
  <si>
    <t>Mark Dames</t>
  </si>
  <si>
    <t>Jack Pifer</t>
  </si>
  <si>
    <t>Chris Simek</t>
  </si>
  <si>
    <t>Austin Tauber</t>
  </si>
  <si>
    <t>Adam Christopher</t>
  </si>
  <si>
    <t>Jessie Lussier</t>
  </si>
  <si>
    <t>Carter Schorr</t>
  </si>
  <si>
    <t>Griffin Lehnhardt</t>
  </si>
  <si>
    <t>Karan Shetty</t>
  </si>
  <si>
    <t>Bennett Fate</t>
  </si>
  <si>
    <t>Nick Dziedzic</t>
  </si>
  <si>
    <t>Ross Cronhom</t>
  </si>
  <si>
    <t>Jason Polydoris</t>
  </si>
  <si>
    <t>Highland Park</t>
  </si>
  <si>
    <t>Dane Alexander</t>
  </si>
  <si>
    <t>Sam Ayers</t>
  </si>
  <si>
    <t>Spencer Teske</t>
  </si>
  <si>
    <t>Aayush Agarwal</t>
  </si>
  <si>
    <t>Alexander Kistinger</t>
  </si>
  <si>
    <t>Emmanuel Angomas</t>
  </si>
  <si>
    <t>Plainfield (East)</t>
  </si>
  <si>
    <t>Will Ricker</t>
  </si>
  <si>
    <t>Walter Glockner</t>
  </si>
  <si>
    <t>Danny Burns</t>
  </si>
  <si>
    <t>CJ Miller</t>
  </si>
  <si>
    <t>Chase Burrell</t>
  </si>
  <si>
    <t>Hunter Phillips</t>
  </si>
  <si>
    <t>Ignacio Gamboa</t>
  </si>
  <si>
    <t>James Weigel</t>
  </si>
  <si>
    <t>Ryan Bonfiglio</t>
  </si>
  <si>
    <t>Alex Hess</t>
  </si>
  <si>
    <t>Luke Burkum</t>
  </si>
  <si>
    <t>Luis Vazquez</t>
  </si>
  <si>
    <t>Will Yasdick</t>
  </si>
  <si>
    <t>Trevor Werner</t>
  </si>
  <si>
    <t>David Tady</t>
  </si>
  <si>
    <t>Nico Calderon</t>
  </si>
  <si>
    <t>Mike Ward</t>
  </si>
  <si>
    <t>Seth Joder</t>
  </si>
  <si>
    <t>Phillip Tipton</t>
  </si>
  <si>
    <t>Brendan Diamond</t>
  </si>
  <si>
    <t>Todd Baxter</t>
  </si>
  <si>
    <t>Royce Piscitello</t>
  </si>
  <si>
    <t>Lukas Wolf</t>
  </si>
  <si>
    <t>Henry Gruben</t>
  </si>
  <si>
    <t>Shaaf Iqbal</t>
  </si>
  <si>
    <t>Josh Harden</t>
  </si>
  <si>
    <t>Josh Nepomuceno</t>
  </si>
  <si>
    <t>Aidan Pajeau</t>
  </si>
  <si>
    <t>Jimmy Ozzauto</t>
  </si>
  <si>
    <t>Tommy Paltzer</t>
  </si>
  <si>
    <t>Xander Valdez</t>
  </si>
  <si>
    <t>Andy Kehias</t>
  </si>
  <si>
    <t>Sean Supan</t>
  </si>
  <si>
    <t>Sam Guinta</t>
  </si>
  <si>
    <t>Lukas Troutman</t>
  </si>
  <si>
    <t>Brice Klepfer</t>
  </si>
  <si>
    <t>Caleb Engelmann</t>
  </si>
  <si>
    <t>Jocqael Thorpe</t>
  </si>
  <si>
    <t>1-Points</t>
  </si>
  <si>
    <t>1-Place</t>
  </si>
  <si>
    <t>2-Time</t>
  </si>
  <si>
    <t>2-Place</t>
  </si>
  <si>
    <t>1-Time</t>
  </si>
  <si>
    <t>2-Points</t>
  </si>
  <si>
    <t>Finish Points</t>
  </si>
  <si>
    <t>1 Mile - Top 7</t>
  </si>
  <si>
    <t>1 Mile - Top 5</t>
  </si>
  <si>
    <t>2 Mile - Top 5</t>
  </si>
  <si>
    <t>2 Mile - Top 7</t>
  </si>
  <si>
    <t>Finish - Top 5</t>
  </si>
  <si>
    <t>1-Points5</t>
  </si>
  <si>
    <t>2-Points5</t>
  </si>
  <si>
    <t>Finish Points5</t>
  </si>
  <si>
    <t>Finish - Top 7</t>
  </si>
  <si>
    <t>1 Mile - 5 Spread</t>
  </si>
  <si>
    <t>2 Mile - 5 Spread</t>
  </si>
  <si>
    <t>Finish - 5 Spread</t>
  </si>
  <si>
    <t>Spread</t>
  </si>
  <si>
    <t>Finish Place</t>
  </si>
  <si>
    <t>Points - Top 5</t>
  </si>
  <si>
    <t>Points - Top 7</t>
  </si>
  <si>
    <t>1 to 2 Movement</t>
  </si>
  <si>
    <t>2 to Finish Movement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</si>
</sst>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37">
    <dxf>
      <numFmt numFmtId="165" formatCode="h:mm;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9" formatCode="mm:ss.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O211" totalsRowShown="0" headerRowDxfId="36" dataDxfId="35">
  <autoFilter ref="A1:O211"/>
  <sortState ref="A2:N211">
    <sortCondition ref="B1:B211"/>
  </sortState>
  <tableColumns count="15">
    <tableColumn id="1" name="Name"/>
    <tableColumn id="2" name="Team"/>
    <tableColumn id="3" name="Year" dataDxfId="34"/>
    <tableColumn id="4" name="1-Time" dataDxfId="33"/>
    <tableColumn id="5" name="1-Place" dataDxfId="32"/>
    <tableColumn id="11" name="1-Points" dataDxfId="31"/>
    <tableColumn id="13" name="1-Points5" dataDxfId="30"/>
    <tableColumn id="6" name="2-Time" dataDxfId="29"/>
    <tableColumn id="7" name="2-Place" dataDxfId="28"/>
    <tableColumn id="12" name="2-Points" dataDxfId="27"/>
    <tableColumn id="14" name="2-Points5" dataDxfId="26"/>
    <tableColumn id="8" name="Time" dataDxfId="25"/>
    <tableColumn id="9" name="Finish" dataDxfId="24"/>
    <tableColumn id="10" name="Finish Points" dataDxfId="23"/>
    <tableColumn id="15" name="Finish Points5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2:F27" totalsRowShown="0">
  <autoFilter ref="A2:F27"/>
  <sortState ref="A3:F27">
    <sortCondition ref="B2:B27"/>
  </sortState>
  <tableColumns count="6">
    <tableColumn id="1" name="Team"/>
    <tableColumn id="3" name="1 Mile - Top 5" dataDxfId="17">
      <calculatedColumnFormula>SUMIF(Table1[Team],Table2[[#This Row],[Team]],Table1[1-Points5])</calculatedColumnFormula>
    </tableColumn>
    <tableColumn id="4" name="2 Mile - Top 5" dataDxfId="16">
      <calculatedColumnFormula>SUMIF(Table1[Team],Table2[[#This Row],[Team]],Table1[2-Points5])</calculatedColumnFormula>
    </tableColumn>
    <tableColumn id="15" name="1 to 2 Movement" dataDxfId="15">
      <calculatedColumnFormula>Table2[[#This Row],[2 Mile - Top 5]]-Table2[[#This Row],[1 Mile - Top 5]]</calculatedColumnFormula>
    </tableColumn>
    <tableColumn id="6" name="Finish - Top 5" dataDxfId="14">
      <calculatedColumnFormula>SUMIF(Table1[Team],Table2[[#This Row],[Team]],Table1[Finish Points5])</calculatedColumnFormula>
    </tableColumn>
    <tableColumn id="16" name="2 to Finish Movement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25" displayName="Table25" ref="A2:F27" totalsRowShown="0">
  <autoFilter ref="A2:F27"/>
  <sortState ref="A3:F27">
    <sortCondition ref="E2:E27"/>
  </sortState>
  <tableColumns count="6">
    <tableColumn id="1" name="Team"/>
    <tableColumn id="8" name="1 Mile - Top 7" dataDxfId="8">
      <calculatedColumnFormula>SUMIF(Table1[Team],Table25[[#This Row],[Team]],Table1[1-Points])</calculatedColumnFormula>
    </tableColumn>
    <tableColumn id="5" name="2 Mile - Top 7" dataDxfId="7">
      <calculatedColumnFormula>SUMIF(Table1[Team],Table25[[#This Row],[Team]],Table1[2-Points])</calculatedColumnFormula>
    </tableColumn>
    <tableColumn id="15" name="1 to 2 Movement" dataDxfId="6">
      <calculatedColumnFormula>Table25[[#This Row],[2 Mile - Top 7]]-Table25[[#This Row],[1 Mile - Top 7]]</calculatedColumnFormula>
    </tableColumn>
    <tableColumn id="7" name="Finish - Top 7" dataDxfId="5">
      <calculatedColumnFormula>SUMIF(Table1[Team],Table25[[#This Row],[Team]],Table1[Finish Points])</calculatedColumnFormula>
    </tableColumn>
    <tableColumn id="16" name="2 to Finish Movement" dataDxfId="4">
      <calculatedColumnFormula>Table25[[#This Row],[Finish - Top 7]]-Table25[[#This Row],[2 Mile - Top 7]]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24" displayName="Table24" ref="A2:E27" totalsRowShown="0">
  <autoFilter ref="A2:E27"/>
  <sortState ref="A3:E27">
    <sortCondition ref="B2:B27"/>
  </sortState>
  <tableColumns count="5">
    <tableColumn id="1" name="Team"/>
    <tableColumn id="14" name="Finish Place" dataDxfId="3"/>
    <tableColumn id="10" name="1 Mile - 5 Spread" dataDxfId="2">
      <calculatedColumnFormula>results!D4-results!D8</calculatedColumnFormula>
    </tableColumn>
    <tableColumn id="12" name="2 Mile - 5 Spread" dataDxfId="1"/>
    <tableColumn id="13" name="Finish - 5 Sprea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"/>
  <sheetViews>
    <sheetView workbookViewId="0">
      <selection activeCell="D3" sqref="D3"/>
    </sheetView>
  </sheetViews>
  <sheetFormatPr defaultRowHeight="14.4" x14ac:dyDescent="0.3"/>
  <cols>
    <col min="1" max="1" width="18.109375" bestFit="1" customWidth="1"/>
    <col min="2" max="2" width="24.109375" bestFit="1" customWidth="1"/>
    <col min="3" max="3" width="9.109375" style="2" bestFit="1" customWidth="1"/>
    <col min="4" max="4" width="11.21875" style="2" bestFit="1" customWidth="1"/>
    <col min="5" max="5" width="11.5546875" style="2" bestFit="1" customWidth="1"/>
    <col min="6" max="6" width="12.33203125" style="2" customWidth="1"/>
    <col min="7" max="7" width="13.33203125" style="2" customWidth="1"/>
    <col min="8" max="8" width="11.21875" style="2" bestFit="1" customWidth="1"/>
    <col min="9" max="9" width="11.5546875" style="2" bestFit="1" customWidth="1"/>
    <col min="10" max="11" width="12.33203125" style="2" hidden="1" customWidth="1"/>
    <col min="12" max="12" width="9.5546875" style="2" bestFit="1" customWidth="1"/>
    <col min="13" max="13" width="10.21875" style="2" bestFit="1" customWidth="1"/>
    <col min="14" max="14" width="15.88671875" style="2" bestFit="1" customWidth="1"/>
    <col min="15" max="15" width="16.88671875" hidden="1" customWidth="1"/>
  </cols>
  <sheetData>
    <row r="1" spans="1:15" x14ac:dyDescent="0.3">
      <c r="A1" t="s">
        <v>1</v>
      </c>
      <c r="B1" t="s">
        <v>2</v>
      </c>
      <c r="C1" s="2" t="s">
        <v>3</v>
      </c>
      <c r="D1" s="2" t="s">
        <v>275</v>
      </c>
      <c r="E1" s="2" t="s">
        <v>272</v>
      </c>
      <c r="F1" s="2" t="s">
        <v>271</v>
      </c>
      <c r="G1" s="2" t="s">
        <v>283</v>
      </c>
      <c r="H1" s="2" t="s">
        <v>273</v>
      </c>
      <c r="I1" s="2" t="s">
        <v>274</v>
      </c>
      <c r="J1" s="2" t="s">
        <v>276</v>
      </c>
      <c r="K1" s="2" t="s">
        <v>284</v>
      </c>
      <c r="L1" s="2" t="s">
        <v>4</v>
      </c>
      <c r="M1" s="2" t="s">
        <v>0</v>
      </c>
      <c r="N1" s="2" t="s">
        <v>277</v>
      </c>
      <c r="O1" s="2" t="s">
        <v>285</v>
      </c>
    </row>
    <row r="2" spans="1:15" x14ac:dyDescent="0.3">
      <c r="A2" t="s">
        <v>163</v>
      </c>
      <c r="B2" t="s">
        <v>164</v>
      </c>
      <c r="C2" s="2" t="s">
        <v>10</v>
      </c>
      <c r="D2" s="3">
        <v>0.19999999999999998</v>
      </c>
      <c r="E2" s="2">
        <v>78</v>
      </c>
      <c r="F2" s="6">
        <v>0</v>
      </c>
      <c r="G2" s="6">
        <v>0</v>
      </c>
      <c r="H2" s="3">
        <v>0.42291666666666666</v>
      </c>
      <c r="I2" s="2">
        <v>111</v>
      </c>
      <c r="J2" s="6">
        <v>0</v>
      </c>
      <c r="K2" s="6">
        <v>0</v>
      </c>
      <c r="L2" s="4">
        <v>1.0717013888888889E-2</v>
      </c>
      <c r="M2" s="2">
        <v>110</v>
      </c>
      <c r="N2" s="6">
        <v>0</v>
      </c>
      <c r="O2" s="6">
        <v>0</v>
      </c>
    </row>
    <row r="3" spans="1:15" x14ac:dyDescent="0.3">
      <c r="A3" t="s">
        <v>200</v>
      </c>
      <c r="B3" t="s">
        <v>164</v>
      </c>
      <c r="C3" s="2" t="s">
        <v>10</v>
      </c>
      <c r="D3" s="3">
        <v>0.20208333333333331</v>
      </c>
      <c r="E3" s="2">
        <v>109</v>
      </c>
      <c r="F3" s="6">
        <v>0</v>
      </c>
      <c r="G3" s="6">
        <v>0</v>
      </c>
      <c r="H3" s="3">
        <v>0.42638888888888887</v>
      </c>
      <c r="I3" s="2">
        <v>135</v>
      </c>
      <c r="J3" s="6">
        <v>0</v>
      </c>
      <c r="K3" s="6">
        <v>0</v>
      </c>
      <c r="L3" s="4">
        <v>1.087939814814815E-2</v>
      </c>
      <c r="M3" s="2">
        <v>142</v>
      </c>
      <c r="N3" s="6">
        <v>0</v>
      </c>
      <c r="O3" s="6">
        <v>0</v>
      </c>
    </row>
    <row r="4" spans="1:15" x14ac:dyDescent="0.3">
      <c r="A4" t="s">
        <v>5</v>
      </c>
      <c r="B4" t="s">
        <v>6</v>
      </c>
      <c r="C4" s="2" t="s">
        <v>7</v>
      </c>
      <c r="D4" s="3">
        <v>0.19513888888888889</v>
      </c>
      <c r="E4" s="2">
        <v>1</v>
      </c>
      <c r="F4" s="2">
        <v>1</v>
      </c>
      <c r="G4" s="2">
        <v>1</v>
      </c>
      <c r="H4" s="3">
        <v>0.39444444444444443</v>
      </c>
      <c r="I4" s="2">
        <v>1</v>
      </c>
      <c r="J4" s="2">
        <v>1</v>
      </c>
      <c r="K4" s="2">
        <v>1</v>
      </c>
      <c r="L4" s="4">
        <v>9.8553240740740736E-3</v>
      </c>
      <c r="M4" s="2">
        <v>1</v>
      </c>
      <c r="N4" s="2">
        <v>1</v>
      </c>
      <c r="O4" s="2">
        <v>1</v>
      </c>
    </row>
    <row r="5" spans="1:15" x14ac:dyDescent="0.3">
      <c r="A5" t="s">
        <v>42</v>
      </c>
      <c r="B5" t="s">
        <v>6</v>
      </c>
      <c r="C5" s="2" t="s">
        <v>7</v>
      </c>
      <c r="D5" s="3">
        <v>0.19583333333333333</v>
      </c>
      <c r="E5" s="2">
        <v>13</v>
      </c>
      <c r="F5" s="2">
        <v>10</v>
      </c>
      <c r="G5" s="2">
        <v>10</v>
      </c>
      <c r="H5" s="3">
        <v>0.40277777777777773</v>
      </c>
      <c r="I5" s="2">
        <v>13</v>
      </c>
      <c r="J5" s="2">
        <v>10</v>
      </c>
      <c r="K5" s="2">
        <v>10</v>
      </c>
      <c r="L5" s="4">
        <v>1.0255671296296297E-2</v>
      </c>
      <c r="M5" s="2">
        <v>20</v>
      </c>
      <c r="N5" s="2">
        <v>15</v>
      </c>
      <c r="O5" s="2">
        <v>15</v>
      </c>
    </row>
    <row r="6" spans="1:15" x14ac:dyDescent="0.3">
      <c r="A6" t="s">
        <v>60</v>
      </c>
      <c r="B6" t="s">
        <v>6</v>
      </c>
      <c r="C6" s="2" t="s">
        <v>10</v>
      </c>
      <c r="D6" s="3">
        <v>0.19652777777777777</v>
      </c>
      <c r="E6" s="2">
        <v>31</v>
      </c>
      <c r="F6" s="2">
        <v>23</v>
      </c>
      <c r="G6" s="2">
        <v>23</v>
      </c>
      <c r="H6" s="3">
        <v>0.41180555555555554</v>
      </c>
      <c r="I6" s="2">
        <v>46</v>
      </c>
      <c r="J6" s="2">
        <v>35</v>
      </c>
      <c r="K6" s="2">
        <v>35</v>
      </c>
      <c r="L6" s="4">
        <v>1.0367824074074073E-2</v>
      </c>
      <c r="M6" s="2">
        <v>32</v>
      </c>
      <c r="N6" s="2">
        <v>22</v>
      </c>
      <c r="O6" s="2">
        <v>22</v>
      </c>
    </row>
    <row r="7" spans="1:15" x14ac:dyDescent="0.3">
      <c r="A7" t="s">
        <v>92</v>
      </c>
      <c r="B7" t="s">
        <v>6</v>
      </c>
      <c r="C7" s="2" t="s">
        <v>7</v>
      </c>
      <c r="D7" s="3">
        <v>0.19791666666666666</v>
      </c>
      <c r="E7" s="2">
        <v>44</v>
      </c>
      <c r="F7" s="2">
        <v>35</v>
      </c>
      <c r="G7" s="2">
        <v>35</v>
      </c>
      <c r="H7" s="3">
        <v>0.41319444444444442</v>
      </c>
      <c r="I7" s="2">
        <v>51</v>
      </c>
      <c r="J7" s="2">
        <v>39</v>
      </c>
      <c r="K7" s="2">
        <v>39</v>
      </c>
      <c r="L7" s="4">
        <v>1.0477430555555556E-2</v>
      </c>
      <c r="M7" s="2">
        <v>54</v>
      </c>
      <c r="N7" s="2">
        <v>42</v>
      </c>
      <c r="O7" s="2">
        <v>42</v>
      </c>
    </row>
    <row r="8" spans="1:15" x14ac:dyDescent="0.3">
      <c r="A8" t="s">
        <v>150</v>
      </c>
      <c r="B8" t="s">
        <v>6</v>
      </c>
      <c r="C8" s="2" t="s">
        <v>10</v>
      </c>
      <c r="D8" s="3">
        <v>0.19791666666666666</v>
      </c>
      <c r="E8" s="2">
        <v>45</v>
      </c>
      <c r="F8" s="2">
        <v>36</v>
      </c>
      <c r="G8" s="2">
        <v>36</v>
      </c>
      <c r="H8" s="3">
        <v>0.42083333333333334</v>
      </c>
      <c r="I8" s="2">
        <v>97</v>
      </c>
      <c r="J8" s="2">
        <v>76</v>
      </c>
      <c r="K8" s="2">
        <v>76</v>
      </c>
      <c r="L8" s="4">
        <v>1.0656944444444443E-2</v>
      </c>
      <c r="M8" s="2">
        <v>99</v>
      </c>
      <c r="N8" s="2">
        <v>76</v>
      </c>
      <c r="O8" s="2">
        <v>76</v>
      </c>
    </row>
    <row r="9" spans="1:15" x14ac:dyDescent="0.3">
      <c r="A9" t="s">
        <v>244</v>
      </c>
      <c r="B9" t="s">
        <v>6</v>
      </c>
      <c r="C9" s="2" t="s">
        <v>56</v>
      </c>
      <c r="D9" s="3">
        <v>0.19791666666666666</v>
      </c>
      <c r="E9" s="2">
        <v>47</v>
      </c>
      <c r="F9" s="2">
        <v>38</v>
      </c>
      <c r="H9" s="3">
        <v>0.4291666666666667</v>
      </c>
      <c r="I9" s="2">
        <v>146</v>
      </c>
      <c r="J9" s="2">
        <v>114</v>
      </c>
      <c r="L9" s="4">
        <v>1.1092592592592591E-2</v>
      </c>
      <c r="M9" s="2">
        <v>184</v>
      </c>
      <c r="N9" s="2">
        <v>149</v>
      </c>
      <c r="O9" s="2"/>
    </row>
    <row r="10" spans="1:15" x14ac:dyDescent="0.3">
      <c r="A10" t="s">
        <v>258</v>
      </c>
      <c r="B10" t="s">
        <v>6</v>
      </c>
      <c r="C10" s="2" t="s">
        <v>10</v>
      </c>
      <c r="D10" s="3">
        <v>0.20972222222222223</v>
      </c>
      <c r="E10" s="2">
        <v>189</v>
      </c>
      <c r="F10" s="2">
        <v>155</v>
      </c>
      <c r="H10" s="3">
        <v>0.44513888888888892</v>
      </c>
      <c r="I10" s="2">
        <v>200</v>
      </c>
      <c r="J10" s="2">
        <v>165</v>
      </c>
      <c r="L10" s="4">
        <v>1.1316087962962964E-2</v>
      </c>
      <c r="M10" s="2">
        <v>198</v>
      </c>
      <c r="N10" s="2">
        <v>163</v>
      </c>
      <c r="O10" s="2"/>
    </row>
    <row r="11" spans="1:15" x14ac:dyDescent="0.3">
      <c r="A11" t="s">
        <v>126</v>
      </c>
      <c r="B11" t="s">
        <v>127</v>
      </c>
      <c r="C11" s="2" t="s">
        <v>10</v>
      </c>
      <c r="D11" s="3">
        <v>0.20138888888888887</v>
      </c>
      <c r="E11" s="2">
        <v>96</v>
      </c>
      <c r="F11" s="6">
        <v>0</v>
      </c>
      <c r="G11" s="6">
        <v>0</v>
      </c>
      <c r="H11" s="3">
        <v>0.41944444444444445</v>
      </c>
      <c r="I11" s="2">
        <v>84</v>
      </c>
      <c r="J11" s="6">
        <v>0</v>
      </c>
      <c r="K11" s="6">
        <v>0</v>
      </c>
      <c r="L11" s="4">
        <v>1.0581365740740742E-2</v>
      </c>
      <c r="M11" s="2">
        <v>80</v>
      </c>
      <c r="N11" s="6">
        <v>0</v>
      </c>
      <c r="O11" s="6">
        <v>0</v>
      </c>
    </row>
    <row r="12" spans="1:15" x14ac:dyDescent="0.3">
      <c r="A12" t="s">
        <v>134</v>
      </c>
      <c r="B12" t="s">
        <v>135</v>
      </c>
      <c r="C12" s="2" t="s">
        <v>7</v>
      </c>
      <c r="D12" s="3">
        <v>0.20347222222222219</v>
      </c>
      <c r="E12" s="2">
        <v>125</v>
      </c>
      <c r="F12" s="6">
        <v>0</v>
      </c>
      <c r="G12" s="6">
        <v>0</v>
      </c>
      <c r="H12" s="3">
        <v>0.42083333333333334</v>
      </c>
      <c r="I12" s="2">
        <v>99</v>
      </c>
      <c r="J12" s="6">
        <v>0</v>
      </c>
      <c r="K12" s="6">
        <v>0</v>
      </c>
      <c r="L12" s="4">
        <v>1.0608680555555555E-2</v>
      </c>
      <c r="M12" s="2">
        <v>86</v>
      </c>
      <c r="N12" s="6">
        <v>0</v>
      </c>
      <c r="O12" s="6">
        <v>0</v>
      </c>
    </row>
    <row r="13" spans="1:15" x14ac:dyDescent="0.3">
      <c r="A13" t="s">
        <v>85</v>
      </c>
      <c r="B13" t="s">
        <v>86</v>
      </c>
      <c r="C13" s="2" t="s">
        <v>7</v>
      </c>
      <c r="D13" s="3">
        <v>0.19791666666666666</v>
      </c>
      <c r="E13" s="2">
        <v>40</v>
      </c>
      <c r="F13" s="2">
        <v>31</v>
      </c>
      <c r="G13" s="2">
        <v>31</v>
      </c>
      <c r="H13" s="3">
        <v>0.41041666666666665</v>
      </c>
      <c r="I13" s="2">
        <v>37</v>
      </c>
      <c r="J13" s="2">
        <v>28</v>
      </c>
      <c r="K13" s="2">
        <v>28</v>
      </c>
      <c r="L13" s="4">
        <v>1.0427893518518519E-2</v>
      </c>
      <c r="M13" s="2">
        <v>48</v>
      </c>
      <c r="N13" s="2">
        <v>37</v>
      </c>
      <c r="O13" s="2">
        <v>37</v>
      </c>
    </row>
    <row r="14" spans="1:15" x14ac:dyDescent="0.3">
      <c r="A14" t="s">
        <v>88</v>
      </c>
      <c r="B14" t="s">
        <v>86</v>
      </c>
      <c r="C14" s="2" t="s">
        <v>10</v>
      </c>
      <c r="D14" s="3">
        <v>0.19999999999999998</v>
      </c>
      <c r="E14" s="2">
        <v>65</v>
      </c>
      <c r="F14" s="2">
        <v>51</v>
      </c>
      <c r="G14" s="2">
        <v>51</v>
      </c>
      <c r="H14" s="3">
        <v>0.41319444444444442</v>
      </c>
      <c r="I14" s="2">
        <v>55</v>
      </c>
      <c r="J14" s="2">
        <v>43</v>
      </c>
      <c r="K14" s="2">
        <v>43</v>
      </c>
      <c r="L14" s="4">
        <v>1.0428935185185185E-2</v>
      </c>
      <c r="M14" s="2">
        <v>50</v>
      </c>
      <c r="N14" s="2">
        <v>39</v>
      </c>
      <c r="O14" s="2">
        <v>39</v>
      </c>
    </row>
    <row r="15" spans="1:15" x14ac:dyDescent="0.3">
      <c r="A15" t="s">
        <v>137</v>
      </c>
      <c r="B15" t="s">
        <v>86</v>
      </c>
      <c r="C15" s="2" t="s">
        <v>74</v>
      </c>
      <c r="E15" s="2">
        <v>206</v>
      </c>
      <c r="F15" s="2">
        <v>172</v>
      </c>
      <c r="H15" s="3">
        <v>0.41944444444444445</v>
      </c>
      <c r="I15" s="2">
        <v>89</v>
      </c>
      <c r="J15" s="2">
        <v>71</v>
      </c>
      <c r="K15" s="2">
        <v>71</v>
      </c>
      <c r="L15" s="4">
        <v>1.061990740740741E-2</v>
      </c>
      <c r="M15" s="2">
        <v>88</v>
      </c>
      <c r="N15" s="2">
        <v>68</v>
      </c>
      <c r="O15" s="2">
        <v>68</v>
      </c>
    </row>
    <row r="16" spans="1:15" x14ac:dyDescent="0.3">
      <c r="A16" t="s">
        <v>147</v>
      </c>
      <c r="B16" t="s">
        <v>86</v>
      </c>
      <c r="C16" s="2" t="s">
        <v>56</v>
      </c>
      <c r="D16" s="3">
        <v>0.20277777777777781</v>
      </c>
      <c r="E16" s="2">
        <v>112</v>
      </c>
      <c r="F16" s="2">
        <v>84</v>
      </c>
      <c r="G16" s="2">
        <v>84</v>
      </c>
      <c r="H16" s="3">
        <v>0.4236111111111111</v>
      </c>
      <c r="I16" s="2">
        <v>119</v>
      </c>
      <c r="J16" s="2">
        <v>91</v>
      </c>
      <c r="K16" s="2">
        <v>91</v>
      </c>
      <c r="L16" s="4">
        <v>1.065462962962963E-2</v>
      </c>
      <c r="M16" s="2">
        <v>97</v>
      </c>
      <c r="N16" s="2">
        <v>75</v>
      </c>
      <c r="O16" s="2">
        <v>75</v>
      </c>
    </row>
    <row r="17" spans="1:15" x14ac:dyDescent="0.3">
      <c r="A17" t="s">
        <v>185</v>
      </c>
      <c r="B17" t="s">
        <v>86</v>
      </c>
      <c r="C17" s="2" t="s">
        <v>10</v>
      </c>
      <c r="D17" s="3">
        <v>0.20277777777777781</v>
      </c>
      <c r="E17" s="2">
        <v>113</v>
      </c>
      <c r="F17" s="2">
        <v>85</v>
      </c>
      <c r="G17" s="2">
        <v>85</v>
      </c>
      <c r="H17" s="3">
        <v>0.42430555555555555</v>
      </c>
      <c r="I17" s="2">
        <v>123</v>
      </c>
      <c r="J17" s="2">
        <v>95</v>
      </c>
      <c r="K17" s="2">
        <v>95</v>
      </c>
      <c r="L17" s="4">
        <v>1.080300925925926E-2</v>
      </c>
      <c r="M17" s="2">
        <v>128</v>
      </c>
      <c r="N17" s="2">
        <v>99</v>
      </c>
      <c r="O17" s="2">
        <v>99</v>
      </c>
    </row>
    <row r="18" spans="1:15" x14ac:dyDescent="0.3">
      <c r="A18" t="s">
        <v>187</v>
      </c>
      <c r="B18" t="s">
        <v>86</v>
      </c>
      <c r="C18" s="2" t="s">
        <v>10</v>
      </c>
      <c r="D18" s="3">
        <v>0.20277777777777781</v>
      </c>
      <c r="E18" s="2">
        <v>114</v>
      </c>
      <c r="F18" s="2">
        <v>86</v>
      </c>
      <c r="G18" s="2">
        <v>86</v>
      </c>
      <c r="H18" s="3">
        <v>0.42430555555555555</v>
      </c>
      <c r="I18" s="2">
        <v>124</v>
      </c>
      <c r="J18" s="2">
        <v>96</v>
      </c>
      <c r="L18" s="4">
        <v>1.0808796296296297E-2</v>
      </c>
      <c r="M18" s="2">
        <v>130</v>
      </c>
      <c r="N18" s="2">
        <v>101</v>
      </c>
      <c r="O18" s="2"/>
    </row>
    <row r="19" spans="1:15" x14ac:dyDescent="0.3">
      <c r="A19" t="s">
        <v>229</v>
      </c>
      <c r="B19" t="s">
        <v>86</v>
      </c>
      <c r="C19" s="2" t="s">
        <v>10</v>
      </c>
      <c r="D19" s="3">
        <v>0.20694444444444446</v>
      </c>
      <c r="E19" s="2">
        <v>159</v>
      </c>
      <c r="F19" s="2">
        <v>126</v>
      </c>
      <c r="H19" s="3">
        <v>0.43333333333333335</v>
      </c>
      <c r="I19" s="2">
        <v>169</v>
      </c>
      <c r="J19" s="2">
        <v>135</v>
      </c>
      <c r="L19" s="4">
        <v>1.1028703703703705E-2</v>
      </c>
      <c r="M19" s="2">
        <v>170</v>
      </c>
      <c r="N19" s="2">
        <v>136</v>
      </c>
      <c r="O19" s="2"/>
    </row>
    <row r="20" spans="1:15" x14ac:dyDescent="0.3">
      <c r="A20" t="s">
        <v>50</v>
      </c>
      <c r="B20" t="s">
        <v>51</v>
      </c>
      <c r="C20" s="2" t="s">
        <v>7</v>
      </c>
      <c r="D20" s="3">
        <v>0.19791666666666666</v>
      </c>
      <c r="E20" s="2">
        <v>39</v>
      </c>
      <c r="F20" s="6">
        <v>0</v>
      </c>
      <c r="G20" s="6">
        <v>0</v>
      </c>
      <c r="H20" s="3">
        <v>0.40972222222222227</v>
      </c>
      <c r="I20" s="2">
        <v>34</v>
      </c>
      <c r="J20" s="6">
        <v>0</v>
      </c>
      <c r="K20" s="6">
        <v>0</v>
      </c>
      <c r="L20" s="4">
        <v>1.0306481481481481E-2</v>
      </c>
      <c r="M20" s="2">
        <v>25</v>
      </c>
      <c r="N20" s="6">
        <v>0</v>
      </c>
      <c r="O20" s="6">
        <v>0</v>
      </c>
    </row>
    <row r="21" spans="1:15" x14ac:dyDescent="0.3">
      <c r="A21" t="s">
        <v>24</v>
      </c>
      <c r="B21" t="s">
        <v>25</v>
      </c>
      <c r="C21" s="2" t="s">
        <v>7</v>
      </c>
      <c r="D21" s="3">
        <v>0.19513888888888889</v>
      </c>
      <c r="E21" s="2">
        <v>7</v>
      </c>
      <c r="F21" s="6">
        <v>0</v>
      </c>
      <c r="G21" s="6">
        <v>0</v>
      </c>
      <c r="H21" s="3">
        <v>0.40069444444444446</v>
      </c>
      <c r="I21" s="2">
        <v>7</v>
      </c>
      <c r="J21" s="6">
        <v>0</v>
      </c>
      <c r="K21" s="6">
        <v>0</v>
      </c>
      <c r="L21" s="4">
        <v>1.0125231481481482E-2</v>
      </c>
      <c r="M21" s="2">
        <v>10</v>
      </c>
      <c r="N21" s="6">
        <v>0</v>
      </c>
      <c r="O21" s="6">
        <v>0</v>
      </c>
    </row>
    <row r="22" spans="1:15" x14ac:dyDescent="0.3">
      <c r="A22" t="s">
        <v>154</v>
      </c>
      <c r="B22" t="s">
        <v>155</v>
      </c>
      <c r="C22" s="2" t="s">
        <v>7</v>
      </c>
      <c r="E22" s="2">
        <v>207</v>
      </c>
      <c r="F22" s="6">
        <v>0</v>
      </c>
      <c r="G22" s="6">
        <v>0</v>
      </c>
      <c r="H22" s="3">
        <v>0.42083333333333334</v>
      </c>
      <c r="I22" s="2">
        <v>103</v>
      </c>
      <c r="J22" s="6">
        <v>0</v>
      </c>
      <c r="K22" s="6">
        <v>0</v>
      </c>
      <c r="L22" s="4">
        <v>1.0671990740740741E-2</v>
      </c>
      <c r="M22" s="2">
        <v>103</v>
      </c>
      <c r="N22" s="6">
        <v>0</v>
      </c>
      <c r="O22" s="6">
        <v>0</v>
      </c>
    </row>
    <row r="23" spans="1:15" x14ac:dyDescent="0.3">
      <c r="A23" t="s">
        <v>93</v>
      </c>
      <c r="B23" t="s">
        <v>94</v>
      </c>
      <c r="C23" s="2" t="s">
        <v>10</v>
      </c>
      <c r="D23" s="3">
        <v>0.19930555555555554</v>
      </c>
      <c r="E23" s="2">
        <v>56</v>
      </c>
      <c r="F23" s="6">
        <v>0</v>
      </c>
      <c r="G23" s="6">
        <v>0</v>
      </c>
      <c r="H23" s="3">
        <v>0.41250000000000003</v>
      </c>
      <c r="I23" s="2">
        <v>49</v>
      </c>
      <c r="J23" s="6">
        <v>0</v>
      </c>
      <c r="K23" s="6">
        <v>0</v>
      </c>
      <c r="L23" s="4">
        <v>1.0479166666666666E-2</v>
      </c>
      <c r="M23" s="2">
        <v>55</v>
      </c>
      <c r="N23" s="6">
        <v>0</v>
      </c>
      <c r="O23" s="6">
        <v>0</v>
      </c>
    </row>
    <row r="24" spans="1:15" x14ac:dyDescent="0.3">
      <c r="A24" t="s">
        <v>148</v>
      </c>
      <c r="B24" t="s">
        <v>149</v>
      </c>
      <c r="C24" s="2" t="s">
        <v>7</v>
      </c>
      <c r="D24" s="3">
        <v>0.19999999999999998</v>
      </c>
      <c r="E24" s="2">
        <v>76</v>
      </c>
      <c r="F24" s="6">
        <v>0</v>
      </c>
      <c r="G24" s="6">
        <v>0</v>
      </c>
      <c r="H24" s="3">
        <v>0.42083333333333334</v>
      </c>
      <c r="I24" s="2">
        <v>98</v>
      </c>
      <c r="J24" s="6">
        <v>0</v>
      </c>
      <c r="K24" s="6">
        <v>0</v>
      </c>
      <c r="L24" s="4">
        <v>1.0655324074074074E-2</v>
      </c>
      <c r="M24" s="2">
        <v>98</v>
      </c>
      <c r="N24" s="6">
        <v>0</v>
      </c>
      <c r="O24" s="6">
        <v>0</v>
      </c>
    </row>
    <row r="25" spans="1:15" x14ac:dyDescent="0.3">
      <c r="A25" t="s">
        <v>159</v>
      </c>
      <c r="B25" t="s">
        <v>160</v>
      </c>
      <c r="C25" s="2" t="s">
        <v>7</v>
      </c>
      <c r="D25" s="3">
        <v>0.20347222222222219</v>
      </c>
      <c r="E25" s="2">
        <v>126</v>
      </c>
      <c r="F25" s="6">
        <v>0</v>
      </c>
      <c r="G25" s="6">
        <v>0</v>
      </c>
      <c r="H25" s="3">
        <v>0.42222222222222222</v>
      </c>
      <c r="I25" s="2">
        <v>109</v>
      </c>
      <c r="J25" s="6">
        <v>0</v>
      </c>
      <c r="K25" s="6">
        <v>0</v>
      </c>
      <c r="L25" s="4">
        <v>1.0697337962962962E-2</v>
      </c>
      <c r="M25" s="2">
        <v>107</v>
      </c>
      <c r="N25" s="6">
        <v>0</v>
      </c>
      <c r="O25" s="6">
        <v>0</v>
      </c>
    </row>
    <row r="26" spans="1:15" x14ac:dyDescent="0.3">
      <c r="A26" t="s">
        <v>195</v>
      </c>
      <c r="B26" t="s">
        <v>160</v>
      </c>
      <c r="C26" s="2" t="s">
        <v>10</v>
      </c>
      <c r="D26" s="3">
        <v>0.20277777777777781</v>
      </c>
      <c r="E26" s="2">
        <v>116</v>
      </c>
      <c r="F26" s="6">
        <v>0</v>
      </c>
      <c r="G26" s="6">
        <v>0</v>
      </c>
      <c r="H26" s="3">
        <v>0.42569444444444443</v>
      </c>
      <c r="I26" s="2">
        <v>129</v>
      </c>
      <c r="J26" s="6">
        <v>0</v>
      </c>
      <c r="K26" s="6">
        <v>0</v>
      </c>
      <c r="L26" s="4">
        <v>1.084837962962963E-2</v>
      </c>
      <c r="M26" s="2">
        <v>137</v>
      </c>
      <c r="N26" s="6">
        <v>0</v>
      </c>
      <c r="O26" s="6">
        <v>0</v>
      </c>
    </row>
    <row r="27" spans="1:15" x14ac:dyDescent="0.3">
      <c r="A27" t="s">
        <v>11</v>
      </c>
      <c r="B27" t="s">
        <v>12</v>
      </c>
      <c r="C27" s="2" t="s">
        <v>10</v>
      </c>
      <c r="D27" s="3">
        <v>0.19513888888888889</v>
      </c>
      <c r="E27" s="2">
        <v>3</v>
      </c>
      <c r="F27" s="6">
        <v>0</v>
      </c>
      <c r="G27" s="6">
        <v>0</v>
      </c>
      <c r="H27" s="3">
        <v>0.3972222222222222</v>
      </c>
      <c r="I27" s="2">
        <v>3</v>
      </c>
      <c r="J27" s="6">
        <v>0</v>
      </c>
      <c r="K27" s="6">
        <v>0</v>
      </c>
      <c r="L27" s="4">
        <v>1.0009953703703703E-2</v>
      </c>
      <c r="M27" s="2">
        <v>3</v>
      </c>
      <c r="N27" s="6">
        <v>0</v>
      </c>
      <c r="O27" s="6">
        <v>0</v>
      </c>
    </row>
    <row r="28" spans="1:15" x14ac:dyDescent="0.3">
      <c r="A28" t="s">
        <v>57</v>
      </c>
      <c r="B28" t="s">
        <v>12</v>
      </c>
      <c r="C28" s="2" t="s">
        <v>10</v>
      </c>
      <c r="D28" s="3">
        <v>0.19999999999999998</v>
      </c>
      <c r="E28" s="2">
        <v>64</v>
      </c>
      <c r="F28" s="6">
        <v>0</v>
      </c>
      <c r="G28" s="6">
        <v>0</v>
      </c>
      <c r="H28" s="3">
        <v>0.41111111111111115</v>
      </c>
      <c r="I28" s="2">
        <v>44</v>
      </c>
      <c r="J28" s="6">
        <v>0</v>
      </c>
      <c r="K28" s="6">
        <v>0</v>
      </c>
      <c r="L28" s="4">
        <v>1.0323148148148149E-2</v>
      </c>
      <c r="M28" s="2">
        <v>29</v>
      </c>
      <c r="N28" s="6">
        <v>0</v>
      </c>
      <c r="O28" s="6">
        <v>0</v>
      </c>
    </row>
    <row r="29" spans="1:15" x14ac:dyDescent="0.3">
      <c r="A29" t="s">
        <v>13</v>
      </c>
      <c r="B29" t="s">
        <v>14</v>
      </c>
      <c r="C29" s="2" t="s">
        <v>10</v>
      </c>
      <c r="D29" s="3">
        <v>0.19513888888888889</v>
      </c>
      <c r="E29" s="2">
        <v>8</v>
      </c>
      <c r="F29" s="2">
        <v>6</v>
      </c>
      <c r="G29" s="2">
        <v>6</v>
      </c>
      <c r="H29" s="3">
        <v>0.40069444444444446</v>
      </c>
      <c r="I29" s="2">
        <v>8</v>
      </c>
      <c r="J29" s="2">
        <v>6</v>
      </c>
      <c r="K29" s="2">
        <v>6</v>
      </c>
      <c r="L29" s="4">
        <v>1.0068055555555554E-2</v>
      </c>
      <c r="M29" s="2">
        <v>4</v>
      </c>
      <c r="N29" s="2">
        <v>3</v>
      </c>
      <c r="O29" s="2">
        <v>3</v>
      </c>
    </row>
    <row r="30" spans="1:15" x14ac:dyDescent="0.3">
      <c r="A30" t="s">
        <v>95</v>
      </c>
      <c r="B30" t="s">
        <v>14</v>
      </c>
      <c r="C30" s="2" t="s">
        <v>10</v>
      </c>
      <c r="D30" s="3">
        <v>0.19513888888888889</v>
      </c>
      <c r="E30" s="2">
        <v>9</v>
      </c>
      <c r="F30" s="2">
        <v>7</v>
      </c>
      <c r="G30" s="2">
        <v>7</v>
      </c>
      <c r="H30" s="3">
        <v>0.40625</v>
      </c>
      <c r="I30" s="2">
        <v>22</v>
      </c>
      <c r="J30" s="2">
        <v>16</v>
      </c>
      <c r="K30" s="2">
        <v>16</v>
      </c>
      <c r="L30" s="4">
        <v>1.0500810185185186E-2</v>
      </c>
      <c r="M30" s="2">
        <v>56</v>
      </c>
      <c r="N30" s="2">
        <v>43</v>
      </c>
      <c r="O30" s="2">
        <v>43</v>
      </c>
    </row>
    <row r="31" spans="1:15" x14ac:dyDescent="0.3">
      <c r="A31" t="s">
        <v>113</v>
      </c>
      <c r="B31" t="s">
        <v>14</v>
      </c>
      <c r="C31" s="2" t="s">
        <v>10</v>
      </c>
      <c r="D31" s="3">
        <v>0.19930555555555554</v>
      </c>
      <c r="E31" s="2">
        <v>58</v>
      </c>
      <c r="F31" s="2">
        <v>46</v>
      </c>
      <c r="G31" s="2">
        <v>46</v>
      </c>
      <c r="H31" s="3">
        <v>0.41597222222222219</v>
      </c>
      <c r="I31" s="2">
        <v>65</v>
      </c>
      <c r="J31" s="2">
        <v>50</v>
      </c>
      <c r="K31" s="2">
        <v>50</v>
      </c>
      <c r="L31" s="4">
        <v>1.055787037037037E-2</v>
      </c>
      <c r="M31" s="2">
        <v>70</v>
      </c>
      <c r="N31" s="2">
        <v>55</v>
      </c>
      <c r="O31" s="2">
        <v>55</v>
      </c>
    </row>
    <row r="32" spans="1:15" x14ac:dyDescent="0.3">
      <c r="A32" t="s">
        <v>175</v>
      </c>
      <c r="B32" t="s">
        <v>14</v>
      </c>
      <c r="C32" s="2" t="s">
        <v>56</v>
      </c>
      <c r="D32" s="3">
        <v>0.20833333333333334</v>
      </c>
      <c r="E32" s="2">
        <v>167</v>
      </c>
      <c r="F32" s="2">
        <v>134</v>
      </c>
      <c r="G32" s="2">
        <v>134</v>
      </c>
      <c r="H32" s="3">
        <v>0.4291666666666667</v>
      </c>
      <c r="I32" s="2">
        <v>150</v>
      </c>
      <c r="J32" s="2">
        <v>118</v>
      </c>
      <c r="K32" s="2">
        <v>118</v>
      </c>
      <c r="L32" s="4">
        <v>1.0771990740740742E-2</v>
      </c>
      <c r="M32" s="2">
        <v>121</v>
      </c>
      <c r="N32" s="2">
        <v>95</v>
      </c>
      <c r="O32" s="2">
        <v>95</v>
      </c>
    </row>
    <row r="33" spans="1:15" x14ac:dyDescent="0.3">
      <c r="A33" t="s">
        <v>210</v>
      </c>
      <c r="B33" t="s">
        <v>14</v>
      </c>
      <c r="C33" s="2" t="s">
        <v>10</v>
      </c>
      <c r="D33" s="3">
        <v>0.20833333333333334</v>
      </c>
      <c r="E33" s="2">
        <v>169</v>
      </c>
      <c r="F33" s="2">
        <v>136</v>
      </c>
      <c r="G33" s="2">
        <v>136</v>
      </c>
      <c r="H33" s="3">
        <v>0.43263888888888885</v>
      </c>
      <c r="I33" s="2">
        <v>166</v>
      </c>
      <c r="J33" s="2">
        <v>132</v>
      </c>
      <c r="K33" s="2">
        <v>132</v>
      </c>
      <c r="L33" s="4">
        <v>1.0955555555555557E-2</v>
      </c>
      <c r="M33" s="2">
        <v>152</v>
      </c>
      <c r="N33" s="2">
        <v>119</v>
      </c>
      <c r="O33" s="2">
        <v>119</v>
      </c>
    </row>
    <row r="34" spans="1:15" x14ac:dyDescent="0.3">
      <c r="A34" t="s">
        <v>220</v>
      </c>
      <c r="B34" t="s">
        <v>14</v>
      </c>
      <c r="C34" s="2" t="s">
        <v>74</v>
      </c>
      <c r="D34" s="3">
        <v>0.20902777777777778</v>
      </c>
      <c r="E34" s="2">
        <v>177</v>
      </c>
      <c r="F34" s="2">
        <v>143</v>
      </c>
      <c r="H34" s="3">
        <v>0.43263888888888885</v>
      </c>
      <c r="I34" s="2">
        <v>167</v>
      </c>
      <c r="J34" s="2">
        <v>133</v>
      </c>
      <c r="L34" s="4">
        <v>1.0987847222222222E-2</v>
      </c>
      <c r="M34" s="2">
        <v>162</v>
      </c>
      <c r="N34" s="2">
        <v>129</v>
      </c>
      <c r="O34" s="2"/>
    </row>
    <row r="35" spans="1:15" x14ac:dyDescent="0.3">
      <c r="A35" t="s">
        <v>251</v>
      </c>
      <c r="B35" t="s">
        <v>14</v>
      </c>
      <c r="C35" s="2" t="s">
        <v>56</v>
      </c>
      <c r="D35" s="3">
        <v>0.20902777777777778</v>
      </c>
      <c r="E35" s="2">
        <v>182</v>
      </c>
      <c r="F35" s="2">
        <v>148</v>
      </c>
      <c r="H35" s="3">
        <v>0.4381944444444445</v>
      </c>
      <c r="I35" s="2">
        <v>186</v>
      </c>
      <c r="J35" s="2">
        <v>151</v>
      </c>
      <c r="L35" s="4">
        <v>1.1178009259259261E-2</v>
      </c>
      <c r="M35" s="2">
        <v>191</v>
      </c>
      <c r="N35" s="2">
        <v>156</v>
      </c>
      <c r="O35" s="2"/>
    </row>
    <row r="36" spans="1:15" x14ac:dyDescent="0.3">
      <c r="A36" t="s">
        <v>53</v>
      </c>
      <c r="B36" t="s">
        <v>54</v>
      </c>
      <c r="C36" s="2" t="s">
        <v>10</v>
      </c>
      <c r="D36" s="3">
        <v>0.19999999999999998</v>
      </c>
      <c r="E36" s="2">
        <v>63</v>
      </c>
      <c r="F36" s="2">
        <v>50</v>
      </c>
      <c r="G36" s="2">
        <v>50</v>
      </c>
      <c r="H36" s="3">
        <v>0.4069444444444445</v>
      </c>
      <c r="I36" s="2">
        <v>29</v>
      </c>
      <c r="J36" s="2">
        <v>22</v>
      </c>
      <c r="K36" s="2">
        <v>22</v>
      </c>
      <c r="L36" s="4">
        <v>1.0309374999999999E-2</v>
      </c>
      <c r="M36" s="2">
        <v>27</v>
      </c>
      <c r="N36" s="2">
        <v>19</v>
      </c>
      <c r="O36" s="2">
        <v>19</v>
      </c>
    </row>
    <row r="37" spans="1:15" x14ac:dyDescent="0.3">
      <c r="A37" t="s">
        <v>122</v>
      </c>
      <c r="B37" t="s">
        <v>54</v>
      </c>
      <c r="C37" s="2" t="s">
        <v>7</v>
      </c>
      <c r="D37" s="3">
        <v>0.19999999999999998</v>
      </c>
      <c r="E37" s="2">
        <v>72</v>
      </c>
      <c r="F37" s="2">
        <v>57</v>
      </c>
      <c r="G37" s="2">
        <v>57</v>
      </c>
      <c r="H37" s="3">
        <v>0.41736111111111113</v>
      </c>
      <c r="I37" s="2">
        <v>73</v>
      </c>
      <c r="J37" s="2">
        <v>57</v>
      </c>
      <c r="K37" s="2">
        <v>57</v>
      </c>
      <c r="L37" s="4">
        <v>1.0575578703703703E-2</v>
      </c>
      <c r="M37" s="2">
        <v>77</v>
      </c>
      <c r="N37" s="2">
        <v>60</v>
      </c>
      <c r="O37" s="2">
        <v>60</v>
      </c>
    </row>
    <row r="38" spans="1:15" x14ac:dyDescent="0.3">
      <c r="A38" t="s">
        <v>171</v>
      </c>
      <c r="B38" t="s">
        <v>54</v>
      </c>
      <c r="C38" s="2" t="s">
        <v>7</v>
      </c>
      <c r="D38" s="3">
        <v>0.20138888888888887</v>
      </c>
      <c r="E38" s="2">
        <v>98</v>
      </c>
      <c r="F38" s="2">
        <v>76</v>
      </c>
      <c r="G38" s="2">
        <v>76</v>
      </c>
      <c r="H38" s="3">
        <v>0.4201388888888889</v>
      </c>
      <c r="I38" s="2">
        <v>93</v>
      </c>
      <c r="J38" s="2">
        <v>73</v>
      </c>
      <c r="K38" s="2">
        <v>73</v>
      </c>
      <c r="L38" s="4">
        <v>1.0746527777777778E-2</v>
      </c>
      <c r="M38" s="2">
        <v>117</v>
      </c>
      <c r="N38" s="2">
        <v>91</v>
      </c>
      <c r="O38" s="2">
        <v>91</v>
      </c>
    </row>
    <row r="39" spans="1:15" x14ac:dyDescent="0.3">
      <c r="A39" t="s">
        <v>183</v>
      </c>
      <c r="B39" t="s">
        <v>54</v>
      </c>
      <c r="C39" s="2" t="s">
        <v>7</v>
      </c>
      <c r="D39" s="3">
        <v>0.20069444444444443</v>
      </c>
      <c r="E39" s="2">
        <v>82</v>
      </c>
      <c r="F39" s="2">
        <v>64</v>
      </c>
      <c r="G39" s="2">
        <v>64</v>
      </c>
      <c r="H39" s="3">
        <v>0.41875000000000001</v>
      </c>
      <c r="I39" s="2">
        <v>77</v>
      </c>
      <c r="J39" s="2">
        <v>61</v>
      </c>
      <c r="K39" s="2">
        <v>61</v>
      </c>
      <c r="L39" s="4">
        <v>1.0796064814814814E-2</v>
      </c>
      <c r="M39" s="2">
        <v>126</v>
      </c>
      <c r="N39" s="2">
        <v>97</v>
      </c>
      <c r="O39" s="2">
        <v>97</v>
      </c>
    </row>
    <row r="40" spans="1:15" x14ac:dyDescent="0.3">
      <c r="A40" t="s">
        <v>188</v>
      </c>
      <c r="B40" t="s">
        <v>54</v>
      </c>
      <c r="C40" s="2" t="s">
        <v>10</v>
      </c>
      <c r="D40" s="3">
        <v>0.20416666666666669</v>
      </c>
      <c r="E40" s="2">
        <v>134</v>
      </c>
      <c r="F40" s="2">
        <v>102</v>
      </c>
      <c r="H40" s="3">
        <v>0.42569444444444443</v>
      </c>
      <c r="I40" s="2">
        <v>131</v>
      </c>
      <c r="J40" s="2">
        <v>101</v>
      </c>
      <c r="L40" s="4">
        <v>1.0816319444444444E-2</v>
      </c>
      <c r="M40" s="2">
        <v>131</v>
      </c>
      <c r="N40" s="2">
        <v>102</v>
      </c>
      <c r="O40" s="2">
        <v>102</v>
      </c>
    </row>
    <row r="41" spans="1:15" x14ac:dyDescent="0.3">
      <c r="A41" t="s">
        <v>222</v>
      </c>
      <c r="B41" t="s">
        <v>54</v>
      </c>
      <c r="C41" s="2" t="s">
        <v>10</v>
      </c>
      <c r="D41" s="3">
        <v>0.20694444444444446</v>
      </c>
      <c r="E41" s="2">
        <v>156</v>
      </c>
      <c r="F41" s="2">
        <v>123</v>
      </c>
      <c r="H41" s="3">
        <v>0.43055555555555558</v>
      </c>
      <c r="I41" s="2">
        <v>153</v>
      </c>
      <c r="J41" s="2">
        <v>120</v>
      </c>
      <c r="L41" s="4">
        <v>1.1002893518518518E-2</v>
      </c>
      <c r="M41" s="2">
        <v>164</v>
      </c>
      <c r="N41" s="2">
        <v>131</v>
      </c>
      <c r="O41" s="2"/>
    </row>
    <row r="42" spans="1:15" x14ac:dyDescent="0.3">
      <c r="A42" t="s">
        <v>240</v>
      </c>
      <c r="B42" t="s">
        <v>54</v>
      </c>
      <c r="C42" s="2" t="s">
        <v>10</v>
      </c>
      <c r="D42" s="3">
        <v>0.19999999999999998</v>
      </c>
      <c r="E42" s="2">
        <v>77</v>
      </c>
      <c r="F42" s="2">
        <v>61</v>
      </c>
      <c r="G42" s="2">
        <v>61</v>
      </c>
      <c r="H42" s="3">
        <v>0.42222222222222222</v>
      </c>
      <c r="I42" s="2">
        <v>108</v>
      </c>
      <c r="J42" s="2">
        <v>83</v>
      </c>
      <c r="K42" s="2">
        <v>83</v>
      </c>
      <c r="L42" s="4">
        <v>1.1081134259259259E-2</v>
      </c>
      <c r="M42" s="2">
        <v>180</v>
      </c>
      <c r="N42" s="2">
        <v>145</v>
      </c>
      <c r="O42" s="2"/>
    </row>
    <row r="43" spans="1:15" x14ac:dyDescent="0.3">
      <c r="A43" t="s">
        <v>38</v>
      </c>
      <c r="B43" t="s">
        <v>39</v>
      </c>
      <c r="C43" s="2" t="s">
        <v>10</v>
      </c>
      <c r="D43" s="3">
        <v>0.19583333333333333</v>
      </c>
      <c r="E43" s="2">
        <v>15</v>
      </c>
      <c r="F43" s="2">
        <v>12</v>
      </c>
      <c r="G43" s="2">
        <v>12</v>
      </c>
      <c r="H43" s="3">
        <v>0.40347222222222223</v>
      </c>
      <c r="I43" s="2">
        <v>16</v>
      </c>
      <c r="J43" s="2">
        <v>13</v>
      </c>
      <c r="K43" s="2">
        <v>13</v>
      </c>
      <c r="L43" s="4">
        <v>1.0245949074074074E-2</v>
      </c>
      <c r="M43" s="2">
        <v>18</v>
      </c>
      <c r="N43" s="2">
        <v>13</v>
      </c>
      <c r="O43" s="2">
        <v>13</v>
      </c>
    </row>
    <row r="44" spans="1:15" x14ac:dyDescent="0.3">
      <c r="A44" t="s">
        <v>67</v>
      </c>
      <c r="B44" t="s">
        <v>39</v>
      </c>
      <c r="C44" s="2" t="s">
        <v>10</v>
      </c>
      <c r="D44" s="3">
        <v>0.19583333333333333</v>
      </c>
      <c r="E44" s="2">
        <v>16</v>
      </c>
      <c r="F44" s="2">
        <v>13</v>
      </c>
      <c r="G44" s="2">
        <v>13</v>
      </c>
      <c r="H44" s="3">
        <v>0.4055555555555555</v>
      </c>
      <c r="I44" s="2">
        <v>20</v>
      </c>
      <c r="J44" s="2">
        <v>15</v>
      </c>
      <c r="K44" s="2">
        <v>15</v>
      </c>
      <c r="L44" s="4">
        <v>1.0377083333333334E-2</v>
      </c>
      <c r="M44" s="2">
        <v>36</v>
      </c>
      <c r="N44" s="2">
        <v>25</v>
      </c>
      <c r="O44" s="2">
        <v>25</v>
      </c>
    </row>
    <row r="45" spans="1:15" x14ac:dyDescent="0.3">
      <c r="A45" t="s">
        <v>186</v>
      </c>
      <c r="B45" t="s">
        <v>39</v>
      </c>
      <c r="C45" s="2" t="s">
        <v>7</v>
      </c>
      <c r="D45" s="3">
        <v>0.20486111111111113</v>
      </c>
      <c r="E45" s="2">
        <v>146</v>
      </c>
      <c r="F45" s="2">
        <v>114</v>
      </c>
      <c r="G45" s="2">
        <v>114</v>
      </c>
      <c r="H45" s="3">
        <v>0.4284722222222222</v>
      </c>
      <c r="I45" s="2">
        <v>144</v>
      </c>
      <c r="J45" s="2">
        <v>112</v>
      </c>
      <c r="K45" s="2">
        <v>112</v>
      </c>
      <c r="L45" s="4">
        <v>1.0805439814814815E-2</v>
      </c>
      <c r="M45" s="2">
        <v>129</v>
      </c>
      <c r="N45" s="2">
        <v>100</v>
      </c>
      <c r="O45" s="2">
        <v>100</v>
      </c>
    </row>
    <row r="46" spans="1:15" x14ac:dyDescent="0.3">
      <c r="A46" t="s">
        <v>213</v>
      </c>
      <c r="B46" t="s">
        <v>39</v>
      </c>
      <c r="C46" s="2" t="s">
        <v>7</v>
      </c>
      <c r="D46" s="3">
        <v>0.19652777777777777</v>
      </c>
      <c r="E46" s="2">
        <v>29</v>
      </c>
      <c r="F46" s="2">
        <v>21</v>
      </c>
      <c r="G46" s="2">
        <v>21</v>
      </c>
      <c r="H46" s="3">
        <v>0.40972222222222227</v>
      </c>
      <c r="I46" s="2">
        <v>33</v>
      </c>
      <c r="J46" s="2">
        <v>25</v>
      </c>
      <c r="K46" s="2">
        <v>25</v>
      </c>
      <c r="L46" s="4">
        <v>1.0965162037037039E-2</v>
      </c>
      <c r="M46" s="2">
        <v>155</v>
      </c>
      <c r="N46" s="2">
        <v>122</v>
      </c>
      <c r="O46" s="2">
        <v>122</v>
      </c>
    </row>
    <row r="47" spans="1:15" x14ac:dyDescent="0.3">
      <c r="A47" t="s">
        <v>253</v>
      </c>
      <c r="B47" t="s">
        <v>39</v>
      </c>
      <c r="C47" s="2" t="s">
        <v>10</v>
      </c>
      <c r="D47" s="3">
        <v>0.2076388888888889</v>
      </c>
      <c r="E47" s="2">
        <v>165</v>
      </c>
      <c r="F47" s="2">
        <v>132</v>
      </c>
      <c r="G47" s="2">
        <v>132</v>
      </c>
      <c r="H47" s="3">
        <v>0.43958333333333338</v>
      </c>
      <c r="I47" s="2">
        <v>189</v>
      </c>
      <c r="J47" s="2">
        <v>154</v>
      </c>
      <c r="K47" s="2">
        <v>154</v>
      </c>
      <c r="L47" s="4">
        <v>1.1215277777777777E-2</v>
      </c>
      <c r="M47" s="2">
        <v>193</v>
      </c>
      <c r="N47" s="2">
        <v>158</v>
      </c>
      <c r="O47" s="2">
        <v>158</v>
      </c>
    </row>
    <row r="48" spans="1:15" x14ac:dyDescent="0.3">
      <c r="A48" t="s">
        <v>256</v>
      </c>
      <c r="B48" t="s">
        <v>39</v>
      </c>
      <c r="C48" s="2" t="s">
        <v>7</v>
      </c>
      <c r="D48" s="3">
        <v>0.21041666666666667</v>
      </c>
      <c r="E48" s="2">
        <v>192</v>
      </c>
      <c r="F48" s="2">
        <v>158</v>
      </c>
      <c r="H48" s="3">
        <v>0.44375000000000003</v>
      </c>
      <c r="I48" s="2">
        <v>195</v>
      </c>
      <c r="J48" s="2">
        <v>160</v>
      </c>
      <c r="L48" s="4">
        <v>1.1295370370370371E-2</v>
      </c>
      <c r="M48" s="2">
        <v>196</v>
      </c>
      <c r="N48" s="2">
        <v>161</v>
      </c>
      <c r="O48" s="2"/>
    </row>
    <row r="49" spans="1:15" x14ac:dyDescent="0.3">
      <c r="A49" t="s">
        <v>263</v>
      </c>
      <c r="B49" t="s">
        <v>39</v>
      </c>
      <c r="C49" s="2" t="s">
        <v>7</v>
      </c>
      <c r="D49" s="3">
        <v>0.20972222222222223</v>
      </c>
      <c r="E49" s="2">
        <v>190</v>
      </c>
      <c r="F49" s="2">
        <v>156</v>
      </c>
      <c r="H49" s="3">
        <v>0.44513888888888892</v>
      </c>
      <c r="I49" s="2">
        <v>201</v>
      </c>
      <c r="J49" s="2">
        <v>166</v>
      </c>
      <c r="L49" s="4">
        <v>1.1492939814814813E-2</v>
      </c>
      <c r="M49" s="2">
        <v>203</v>
      </c>
      <c r="N49" s="2">
        <v>168</v>
      </c>
      <c r="O49" s="2"/>
    </row>
    <row r="50" spans="1:15" x14ac:dyDescent="0.3">
      <c r="A50" t="s">
        <v>22</v>
      </c>
      <c r="B50" t="s">
        <v>23</v>
      </c>
      <c r="C50" s="2" t="s">
        <v>7</v>
      </c>
      <c r="D50" s="3">
        <v>0.19513888888888889</v>
      </c>
      <c r="E50" s="2">
        <v>4</v>
      </c>
      <c r="F50" s="2">
        <v>3</v>
      </c>
      <c r="G50" s="2">
        <v>3</v>
      </c>
      <c r="H50" s="3">
        <v>0.3979166666666667</v>
      </c>
      <c r="I50" s="2">
        <v>4</v>
      </c>
      <c r="J50" s="2">
        <v>3</v>
      </c>
      <c r="K50" s="2">
        <v>3</v>
      </c>
      <c r="L50" s="4">
        <v>1.0097916666666666E-2</v>
      </c>
      <c r="M50" s="2">
        <v>9</v>
      </c>
      <c r="N50" s="2">
        <v>7</v>
      </c>
      <c r="O50" s="2">
        <v>7</v>
      </c>
    </row>
    <row r="51" spans="1:15" x14ac:dyDescent="0.3">
      <c r="A51" t="s">
        <v>58</v>
      </c>
      <c r="B51" t="s">
        <v>23</v>
      </c>
      <c r="C51" s="2" t="s">
        <v>56</v>
      </c>
      <c r="D51" s="3">
        <v>0.19722222222222222</v>
      </c>
      <c r="E51" s="2">
        <v>34</v>
      </c>
      <c r="F51" s="2">
        <v>26</v>
      </c>
      <c r="G51" s="2">
        <v>26</v>
      </c>
      <c r="H51" s="3">
        <v>0.41041666666666665</v>
      </c>
      <c r="I51" s="2">
        <v>35</v>
      </c>
      <c r="J51" s="2">
        <v>26</v>
      </c>
      <c r="K51" s="2">
        <v>26</v>
      </c>
      <c r="L51" s="4">
        <v>1.0342824074074074E-2</v>
      </c>
      <c r="M51" s="2">
        <v>30</v>
      </c>
      <c r="N51" s="2">
        <v>21</v>
      </c>
      <c r="O51" s="2">
        <v>21</v>
      </c>
    </row>
    <row r="52" spans="1:15" x14ac:dyDescent="0.3">
      <c r="A52" t="s">
        <v>79</v>
      </c>
      <c r="B52" t="s">
        <v>23</v>
      </c>
      <c r="C52" s="2" t="s">
        <v>7</v>
      </c>
      <c r="D52" s="3">
        <v>0.19583333333333333</v>
      </c>
      <c r="E52" s="2">
        <v>19</v>
      </c>
      <c r="F52" s="2">
        <v>15</v>
      </c>
      <c r="G52" s="2">
        <v>15</v>
      </c>
      <c r="H52" s="3">
        <v>0.40625</v>
      </c>
      <c r="I52" s="2">
        <v>24</v>
      </c>
      <c r="J52" s="2">
        <v>18</v>
      </c>
      <c r="K52" s="2">
        <v>18</v>
      </c>
      <c r="L52" s="4">
        <v>1.0411921296296296E-2</v>
      </c>
      <c r="M52" s="2">
        <v>43</v>
      </c>
      <c r="N52" s="2">
        <v>32</v>
      </c>
      <c r="O52" s="2">
        <v>32</v>
      </c>
    </row>
    <row r="53" spans="1:15" x14ac:dyDescent="0.3">
      <c r="A53" t="s">
        <v>102</v>
      </c>
      <c r="B53" t="s">
        <v>23</v>
      </c>
      <c r="C53" s="2" t="s">
        <v>7</v>
      </c>
      <c r="D53" s="3">
        <v>0.20486111111111113</v>
      </c>
      <c r="E53" s="2">
        <v>141</v>
      </c>
      <c r="F53" s="2">
        <v>109</v>
      </c>
      <c r="G53" s="2">
        <v>109</v>
      </c>
      <c r="H53" s="3">
        <v>0.42222222222222222</v>
      </c>
      <c r="I53" s="2">
        <v>110</v>
      </c>
      <c r="J53" s="2">
        <v>84</v>
      </c>
      <c r="K53" s="2">
        <v>84</v>
      </c>
      <c r="L53" s="4">
        <v>1.0521064814814816E-2</v>
      </c>
      <c r="M53" s="2">
        <v>61</v>
      </c>
      <c r="N53" s="2">
        <v>47</v>
      </c>
      <c r="O53" s="2">
        <v>47</v>
      </c>
    </row>
    <row r="54" spans="1:15" x14ac:dyDescent="0.3">
      <c r="A54" t="s">
        <v>152</v>
      </c>
      <c r="B54" t="s">
        <v>23</v>
      </c>
      <c r="C54" s="2" t="s">
        <v>7</v>
      </c>
      <c r="D54" s="3">
        <v>0.20277777777777781</v>
      </c>
      <c r="E54" s="2">
        <v>115</v>
      </c>
      <c r="F54" s="2">
        <v>87</v>
      </c>
      <c r="G54" s="2">
        <v>87</v>
      </c>
      <c r="H54" s="3">
        <v>0.42499999999999999</v>
      </c>
      <c r="I54" s="2">
        <v>126</v>
      </c>
      <c r="J54" s="2">
        <v>97</v>
      </c>
      <c r="K54" s="2">
        <v>97</v>
      </c>
      <c r="L54" s="4">
        <v>1.0668055555555556E-2</v>
      </c>
      <c r="M54" s="2">
        <v>101</v>
      </c>
      <c r="N54" s="2">
        <v>78</v>
      </c>
      <c r="O54" s="2">
        <v>78</v>
      </c>
    </row>
    <row r="55" spans="1:15" x14ac:dyDescent="0.3">
      <c r="A55" t="s">
        <v>227</v>
      </c>
      <c r="B55" t="s">
        <v>23</v>
      </c>
      <c r="C55" s="2" t="s">
        <v>56</v>
      </c>
      <c r="D55" s="3">
        <v>0.2076388888888889</v>
      </c>
      <c r="E55" s="2">
        <v>160</v>
      </c>
      <c r="F55" s="2">
        <v>127</v>
      </c>
      <c r="H55" s="3">
        <v>0.43055555555555558</v>
      </c>
      <c r="I55" s="2">
        <v>154</v>
      </c>
      <c r="J55" s="2">
        <v>121</v>
      </c>
      <c r="L55" s="4">
        <v>1.102013888888889E-2</v>
      </c>
      <c r="M55" s="2">
        <v>168</v>
      </c>
      <c r="N55" s="2">
        <v>134</v>
      </c>
      <c r="O55" s="2"/>
    </row>
    <row r="56" spans="1:15" x14ac:dyDescent="0.3">
      <c r="A56" t="s">
        <v>245</v>
      </c>
      <c r="B56" t="s">
        <v>23</v>
      </c>
      <c r="C56" s="2" t="s">
        <v>7</v>
      </c>
      <c r="D56" s="3">
        <v>0.20833333333333334</v>
      </c>
      <c r="E56" s="2">
        <v>174</v>
      </c>
      <c r="F56" s="2">
        <v>140</v>
      </c>
      <c r="H56" s="3">
        <v>0.43888888888888888</v>
      </c>
      <c r="I56" s="2">
        <v>188</v>
      </c>
      <c r="J56" s="2">
        <v>153</v>
      </c>
      <c r="L56" s="4">
        <v>1.109826388888889E-2</v>
      </c>
      <c r="M56" s="2">
        <v>185</v>
      </c>
      <c r="N56" s="2">
        <v>150</v>
      </c>
      <c r="O56" s="2"/>
    </row>
    <row r="57" spans="1:15" x14ac:dyDescent="0.3">
      <c r="A57" t="s">
        <v>65</v>
      </c>
      <c r="B57" t="s">
        <v>66</v>
      </c>
      <c r="C57" s="2" t="s">
        <v>7</v>
      </c>
      <c r="D57" s="3">
        <v>0.19583333333333333</v>
      </c>
      <c r="E57" s="2">
        <v>21</v>
      </c>
      <c r="F57" s="6">
        <v>0</v>
      </c>
      <c r="G57" s="6">
        <v>0</v>
      </c>
      <c r="H57" s="3">
        <v>0.4069444444444445</v>
      </c>
      <c r="I57" s="2">
        <v>27</v>
      </c>
      <c r="J57" s="6">
        <v>0</v>
      </c>
      <c r="K57" s="6">
        <v>0</v>
      </c>
      <c r="L57" s="4">
        <v>1.0373958333333334E-2</v>
      </c>
      <c r="M57" s="2">
        <v>35</v>
      </c>
      <c r="N57" s="6">
        <v>0</v>
      </c>
      <c r="O57" s="6">
        <v>0</v>
      </c>
    </row>
    <row r="58" spans="1:15" x14ac:dyDescent="0.3">
      <c r="A58" t="s">
        <v>31</v>
      </c>
      <c r="B58" t="s">
        <v>32</v>
      </c>
      <c r="C58" s="2" t="s">
        <v>7</v>
      </c>
      <c r="D58" s="3">
        <v>0.19652777777777777</v>
      </c>
      <c r="E58" s="2">
        <v>25</v>
      </c>
      <c r="F58" s="6">
        <v>0</v>
      </c>
      <c r="G58" s="6">
        <v>0</v>
      </c>
      <c r="H58" s="3">
        <v>0.40347222222222223</v>
      </c>
      <c r="I58" s="2">
        <v>17</v>
      </c>
      <c r="J58" s="6">
        <v>0</v>
      </c>
      <c r="K58" s="6">
        <v>0</v>
      </c>
      <c r="L58" s="4">
        <v>1.0212268518518518E-2</v>
      </c>
      <c r="M58" s="2">
        <v>14</v>
      </c>
      <c r="N58" s="6">
        <v>0</v>
      </c>
      <c r="O58" s="6">
        <v>0</v>
      </c>
    </row>
    <row r="59" spans="1:15" x14ac:dyDescent="0.3">
      <c r="A59" t="s">
        <v>44</v>
      </c>
      <c r="B59" t="s">
        <v>45</v>
      </c>
      <c r="C59" s="2" t="s">
        <v>10</v>
      </c>
      <c r="D59" s="3">
        <v>0.1986111111111111</v>
      </c>
      <c r="E59" s="2">
        <v>49</v>
      </c>
      <c r="F59" s="6">
        <v>0</v>
      </c>
      <c r="G59" s="6">
        <v>0</v>
      </c>
      <c r="H59" s="3">
        <v>0.40763888888888888</v>
      </c>
      <c r="I59" s="2">
        <v>30</v>
      </c>
      <c r="J59" s="6">
        <v>0</v>
      </c>
      <c r="K59" s="6">
        <v>0</v>
      </c>
      <c r="L59" s="4">
        <v>1.0281597222222221E-2</v>
      </c>
      <c r="M59" s="2">
        <v>22</v>
      </c>
      <c r="N59" s="6">
        <v>0</v>
      </c>
      <c r="O59" s="6">
        <v>0</v>
      </c>
    </row>
    <row r="60" spans="1:15" x14ac:dyDescent="0.3">
      <c r="A60" t="s">
        <v>90</v>
      </c>
      <c r="B60" t="s">
        <v>45</v>
      </c>
      <c r="C60" s="2" t="s">
        <v>56</v>
      </c>
      <c r="D60" s="3">
        <v>0.20277777777777781</v>
      </c>
      <c r="E60" s="2">
        <v>111</v>
      </c>
      <c r="F60" s="6">
        <v>0</v>
      </c>
      <c r="G60" s="6">
        <v>0</v>
      </c>
      <c r="H60" s="3">
        <v>0.4145833333333333</v>
      </c>
      <c r="I60" s="2">
        <v>62</v>
      </c>
      <c r="J60" s="6">
        <v>0</v>
      </c>
      <c r="K60" s="6">
        <v>0</v>
      </c>
      <c r="L60" s="4">
        <v>1.045752314814815E-2</v>
      </c>
      <c r="M60" s="2">
        <v>52</v>
      </c>
      <c r="N60" s="6">
        <v>0</v>
      </c>
      <c r="O60" s="6">
        <v>0</v>
      </c>
    </row>
    <row r="61" spans="1:15" x14ac:dyDescent="0.3">
      <c r="A61" t="s">
        <v>145</v>
      </c>
      <c r="B61" t="s">
        <v>45</v>
      </c>
      <c r="C61" s="2" t="s">
        <v>10</v>
      </c>
      <c r="D61" s="3">
        <v>0.20208333333333331</v>
      </c>
      <c r="E61" s="2">
        <v>106</v>
      </c>
      <c r="F61" s="6">
        <v>0</v>
      </c>
      <c r="G61" s="6">
        <v>0</v>
      </c>
      <c r="H61" s="3">
        <v>0.4201388888888889</v>
      </c>
      <c r="I61" s="2">
        <v>96</v>
      </c>
      <c r="J61" s="6">
        <v>0</v>
      </c>
      <c r="K61" s="6">
        <v>0</v>
      </c>
      <c r="L61" s="4">
        <v>1.0639930555555557E-2</v>
      </c>
      <c r="M61" s="2">
        <v>95</v>
      </c>
      <c r="N61" s="6">
        <v>0</v>
      </c>
      <c r="O61" s="6">
        <v>0</v>
      </c>
    </row>
    <row r="62" spans="1:15" x14ac:dyDescent="0.3">
      <c r="A62" t="s">
        <v>15</v>
      </c>
      <c r="B62" t="s">
        <v>16</v>
      </c>
      <c r="C62" s="2" t="s">
        <v>10</v>
      </c>
      <c r="D62" s="3">
        <v>0.19513888888888889</v>
      </c>
      <c r="E62" s="2">
        <v>5</v>
      </c>
      <c r="F62" s="2">
        <v>4</v>
      </c>
      <c r="G62" s="2">
        <v>4</v>
      </c>
      <c r="H62" s="3">
        <v>0.3979166666666667</v>
      </c>
      <c r="I62" s="2">
        <v>5</v>
      </c>
      <c r="J62" s="2">
        <v>4</v>
      </c>
      <c r="K62" s="2">
        <v>4</v>
      </c>
      <c r="L62" s="4">
        <v>1.0069212962962962E-2</v>
      </c>
      <c r="M62" s="2">
        <v>5</v>
      </c>
      <c r="N62" s="2">
        <v>4</v>
      </c>
      <c r="O62" s="2">
        <v>4</v>
      </c>
    </row>
    <row r="63" spans="1:15" x14ac:dyDescent="0.3">
      <c r="A63" t="s">
        <v>17</v>
      </c>
      <c r="B63" t="s">
        <v>16</v>
      </c>
      <c r="C63" s="2" t="s">
        <v>10</v>
      </c>
      <c r="D63" s="3">
        <v>0.19513888888888889</v>
      </c>
      <c r="E63" s="2">
        <v>6</v>
      </c>
      <c r="F63" s="2">
        <v>5</v>
      </c>
      <c r="G63" s="2">
        <v>5</v>
      </c>
      <c r="H63" s="3">
        <v>0.3979166666666667</v>
      </c>
      <c r="I63" s="2">
        <v>6</v>
      </c>
      <c r="J63" s="2">
        <v>5</v>
      </c>
      <c r="K63" s="2">
        <v>5</v>
      </c>
      <c r="L63" s="4">
        <v>1.0074884259259261E-2</v>
      </c>
      <c r="M63" s="2">
        <v>6</v>
      </c>
      <c r="N63" s="2">
        <v>5</v>
      </c>
      <c r="O63" s="2">
        <v>5</v>
      </c>
    </row>
    <row r="64" spans="1:15" x14ac:dyDescent="0.3">
      <c r="A64" t="s">
        <v>107</v>
      </c>
      <c r="B64" t="s">
        <v>16</v>
      </c>
      <c r="C64" s="2" t="s">
        <v>10</v>
      </c>
      <c r="D64" s="3">
        <v>0.1986111111111111</v>
      </c>
      <c r="E64" s="2">
        <v>55</v>
      </c>
      <c r="F64" s="2">
        <v>45</v>
      </c>
      <c r="G64" s="2">
        <v>45</v>
      </c>
      <c r="H64" s="3">
        <v>0.41666666666666669</v>
      </c>
      <c r="I64" s="2">
        <v>67</v>
      </c>
      <c r="J64" s="2">
        <v>52</v>
      </c>
      <c r="K64" s="2">
        <v>52</v>
      </c>
      <c r="L64" s="4">
        <v>1.0539699074074073E-2</v>
      </c>
      <c r="M64" s="2">
        <v>66</v>
      </c>
      <c r="N64" s="2">
        <v>52</v>
      </c>
      <c r="O64" s="2">
        <v>52</v>
      </c>
    </row>
    <row r="65" spans="1:15" x14ac:dyDescent="0.3">
      <c r="A65" t="s">
        <v>128</v>
      </c>
      <c r="B65" t="s">
        <v>16</v>
      </c>
      <c r="C65" s="2" t="s">
        <v>56</v>
      </c>
      <c r="D65" s="3">
        <v>0.19999999999999998</v>
      </c>
      <c r="E65" s="2">
        <v>74</v>
      </c>
      <c r="F65" s="2">
        <v>59</v>
      </c>
      <c r="G65" s="2">
        <v>59</v>
      </c>
      <c r="H65" s="3">
        <v>0.41944444444444445</v>
      </c>
      <c r="I65" s="2">
        <v>80</v>
      </c>
      <c r="J65" s="2">
        <v>64</v>
      </c>
      <c r="K65" s="2">
        <v>64</v>
      </c>
      <c r="L65" s="4">
        <v>1.0595023148148149E-2</v>
      </c>
      <c r="M65" s="2">
        <v>81</v>
      </c>
      <c r="N65" s="2">
        <v>62</v>
      </c>
      <c r="O65" s="2">
        <v>62</v>
      </c>
    </row>
    <row r="66" spans="1:15" x14ac:dyDescent="0.3">
      <c r="A66" t="s">
        <v>174</v>
      </c>
      <c r="B66" t="s">
        <v>16</v>
      </c>
      <c r="C66" s="2" t="s">
        <v>10</v>
      </c>
      <c r="D66" s="3">
        <v>0.20069444444444443</v>
      </c>
      <c r="E66" s="2">
        <v>91</v>
      </c>
      <c r="F66" s="2">
        <v>70</v>
      </c>
      <c r="G66" s="2">
        <v>70</v>
      </c>
      <c r="H66" s="3">
        <v>0.4236111111111111</v>
      </c>
      <c r="I66" s="2">
        <v>116</v>
      </c>
      <c r="J66" s="2">
        <v>88</v>
      </c>
      <c r="K66" s="2">
        <v>88</v>
      </c>
      <c r="L66" s="4">
        <v>1.0768287037037036E-2</v>
      </c>
      <c r="M66" s="2">
        <v>120</v>
      </c>
      <c r="N66" s="2">
        <v>94</v>
      </c>
      <c r="O66" s="2">
        <v>94</v>
      </c>
    </row>
    <row r="67" spans="1:15" x14ac:dyDescent="0.3">
      <c r="A67" t="s">
        <v>202</v>
      </c>
      <c r="B67" t="s">
        <v>16</v>
      </c>
      <c r="C67" s="2" t="s">
        <v>56</v>
      </c>
      <c r="D67" s="3">
        <v>0.20347222222222219</v>
      </c>
      <c r="E67" s="2">
        <v>129</v>
      </c>
      <c r="F67" s="2">
        <v>97</v>
      </c>
      <c r="H67" s="3">
        <v>0.42777777777777781</v>
      </c>
      <c r="I67" s="2">
        <v>143</v>
      </c>
      <c r="J67" s="2">
        <v>111</v>
      </c>
      <c r="L67" s="4">
        <v>1.0884375E-2</v>
      </c>
      <c r="M67" s="2">
        <v>144</v>
      </c>
      <c r="N67" s="2">
        <v>112</v>
      </c>
      <c r="O67" s="2"/>
    </row>
    <row r="68" spans="1:15" x14ac:dyDescent="0.3">
      <c r="A68" t="s">
        <v>221</v>
      </c>
      <c r="B68" t="s">
        <v>16</v>
      </c>
      <c r="C68" s="2" t="s">
        <v>10</v>
      </c>
      <c r="D68" s="3">
        <v>0.20694444444444446</v>
      </c>
      <c r="E68" s="2">
        <v>157</v>
      </c>
      <c r="F68" s="2">
        <v>124</v>
      </c>
      <c r="H68" s="3">
        <v>0.43124999999999997</v>
      </c>
      <c r="I68" s="2">
        <v>159</v>
      </c>
      <c r="J68" s="2">
        <v>125</v>
      </c>
      <c r="L68" s="4">
        <v>1.0990624999999999E-2</v>
      </c>
      <c r="M68" s="2">
        <v>163</v>
      </c>
      <c r="N68" s="2">
        <v>130</v>
      </c>
      <c r="O68" s="2"/>
    </row>
    <row r="69" spans="1:15" x14ac:dyDescent="0.3">
      <c r="A69" t="s">
        <v>224</v>
      </c>
      <c r="B69" t="s">
        <v>225</v>
      </c>
      <c r="C69" s="2" t="s">
        <v>56</v>
      </c>
      <c r="D69" s="3">
        <v>0.20208333333333331</v>
      </c>
      <c r="E69" s="2">
        <v>110</v>
      </c>
      <c r="F69" s="6">
        <v>0</v>
      </c>
      <c r="G69" s="6">
        <v>0</v>
      </c>
      <c r="H69" s="3">
        <v>0.43124999999999997</v>
      </c>
      <c r="I69" s="2">
        <v>155</v>
      </c>
      <c r="J69" s="6">
        <v>0</v>
      </c>
      <c r="K69" s="6">
        <v>0</v>
      </c>
      <c r="L69" s="4">
        <v>1.1006597222222221E-2</v>
      </c>
      <c r="M69" s="2">
        <v>166</v>
      </c>
      <c r="N69" s="6">
        <v>0</v>
      </c>
      <c r="O69" s="6">
        <v>0</v>
      </c>
    </row>
    <row r="70" spans="1:15" x14ac:dyDescent="0.3">
      <c r="A70" t="s">
        <v>61</v>
      </c>
      <c r="B70" t="s">
        <v>62</v>
      </c>
      <c r="C70" s="2" t="s">
        <v>10</v>
      </c>
      <c r="D70" s="3">
        <v>0.19722222222222222</v>
      </c>
      <c r="E70" s="2">
        <v>36</v>
      </c>
      <c r="F70" s="2">
        <v>28</v>
      </c>
      <c r="G70" s="2">
        <v>28</v>
      </c>
      <c r="H70" s="3">
        <v>0.41111111111111115</v>
      </c>
      <c r="I70" s="2">
        <v>42</v>
      </c>
      <c r="J70" s="2">
        <v>33</v>
      </c>
      <c r="K70" s="2">
        <v>33</v>
      </c>
      <c r="L70" s="4">
        <v>1.0367824074074073E-2</v>
      </c>
      <c r="M70" s="2">
        <v>33</v>
      </c>
      <c r="N70" s="2">
        <v>23</v>
      </c>
      <c r="O70" s="2">
        <v>23</v>
      </c>
    </row>
    <row r="71" spans="1:15" x14ac:dyDescent="0.3">
      <c r="A71" t="s">
        <v>87</v>
      </c>
      <c r="B71" t="s">
        <v>62</v>
      </c>
      <c r="C71" s="2" t="s">
        <v>56</v>
      </c>
      <c r="D71" s="3">
        <v>0.1986111111111111</v>
      </c>
      <c r="E71" s="2">
        <v>51</v>
      </c>
      <c r="F71" s="2">
        <v>41</v>
      </c>
      <c r="G71" s="2">
        <v>41</v>
      </c>
      <c r="H71" s="3">
        <v>0.41319444444444442</v>
      </c>
      <c r="I71" s="2">
        <v>52</v>
      </c>
      <c r="J71" s="2">
        <v>40</v>
      </c>
      <c r="K71" s="2">
        <v>40</v>
      </c>
      <c r="L71" s="4">
        <v>1.0428703703703704E-2</v>
      </c>
      <c r="M71" s="2">
        <v>49</v>
      </c>
      <c r="N71" s="2">
        <v>38</v>
      </c>
      <c r="O71" s="2">
        <v>38</v>
      </c>
    </row>
    <row r="72" spans="1:15" x14ac:dyDescent="0.3">
      <c r="A72" t="s">
        <v>115</v>
      </c>
      <c r="B72" t="s">
        <v>62</v>
      </c>
      <c r="C72" s="2" t="s">
        <v>10</v>
      </c>
      <c r="D72" s="3">
        <v>0.20138888888888887</v>
      </c>
      <c r="E72" s="2">
        <v>99</v>
      </c>
      <c r="F72" s="2">
        <v>77</v>
      </c>
      <c r="G72" s="2">
        <v>77</v>
      </c>
      <c r="H72" s="3">
        <v>0.4201388888888889</v>
      </c>
      <c r="I72" s="2">
        <v>94</v>
      </c>
      <c r="J72" s="2">
        <v>74</v>
      </c>
      <c r="K72" s="2">
        <v>74</v>
      </c>
      <c r="L72" s="4">
        <v>1.0562500000000001E-2</v>
      </c>
      <c r="M72" s="2">
        <v>72</v>
      </c>
      <c r="N72" s="2">
        <v>57</v>
      </c>
      <c r="O72" s="2">
        <v>57</v>
      </c>
    </row>
    <row r="73" spans="1:15" x14ac:dyDescent="0.3">
      <c r="A73" t="s">
        <v>170</v>
      </c>
      <c r="B73" t="s">
        <v>62</v>
      </c>
      <c r="C73" s="2" t="s">
        <v>7</v>
      </c>
      <c r="D73" s="3">
        <v>0.20277777777777781</v>
      </c>
      <c r="E73" s="2">
        <v>117</v>
      </c>
      <c r="F73" s="2">
        <v>88</v>
      </c>
      <c r="G73" s="2">
        <v>88</v>
      </c>
      <c r="H73" s="3">
        <v>0.42569444444444443</v>
      </c>
      <c r="I73" s="2">
        <v>130</v>
      </c>
      <c r="J73" s="2">
        <v>100</v>
      </c>
      <c r="K73" s="2">
        <v>100</v>
      </c>
      <c r="L73" s="4">
        <v>1.0742013888888889E-2</v>
      </c>
      <c r="M73" s="2">
        <v>116</v>
      </c>
      <c r="N73" s="2">
        <v>90</v>
      </c>
      <c r="O73" s="2">
        <v>90</v>
      </c>
    </row>
    <row r="74" spans="1:15" x14ac:dyDescent="0.3">
      <c r="A74" t="s">
        <v>207</v>
      </c>
      <c r="B74" t="s">
        <v>62</v>
      </c>
      <c r="C74" s="2" t="s">
        <v>10</v>
      </c>
      <c r="D74" s="3">
        <v>0.20902777777777778</v>
      </c>
      <c r="E74" s="2">
        <v>181</v>
      </c>
      <c r="F74" s="2">
        <v>147</v>
      </c>
      <c r="G74" s="2">
        <v>147</v>
      </c>
      <c r="H74" s="3">
        <v>0.43611111111111112</v>
      </c>
      <c r="I74" s="2">
        <v>180</v>
      </c>
      <c r="J74" s="2">
        <v>145</v>
      </c>
      <c r="L74" s="4">
        <v>1.0949305555555554E-2</v>
      </c>
      <c r="M74" s="2">
        <v>149</v>
      </c>
      <c r="N74" s="2">
        <v>117</v>
      </c>
      <c r="O74" s="2">
        <v>117</v>
      </c>
    </row>
    <row r="75" spans="1:15" x14ac:dyDescent="0.3">
      <c r="A75" t="s">
        <v>233</v>
      </c>
      <c r="B75" t="s">
        <v>62</v>
      </c>
      <c r="C75" s="2" t="s">
        <v>10</v>
      </c>
      <c r="E75" s="2">
        <v>210</v>
      </c>
      <c r="F75" s="2">
        <v>175</v>
      </c>
      <c r="H75" s="3">
        <v>0.43541666666666662</v>
      </c>
      <c r="I75" s="2">
        <v>179</v>
      </c>
      <c r="J75" s="2">
        <v>144</v>
      </c>
      <c r="K75" s="2">
        <v>144</v>
      </c>
      <c r="L75" s="4">
        <v>1.1056481481481481E-2</v>
      </c>
      <c r="M75" s="2">
        <v>173</v>
      </c>
      <c r="N75" s="2">
        <v>138</v>
      </c>
      <c r="O75" s="2"/>
    </row>
    <row r="76" spans="1:15" x14ac:dyDescent="0.3">
      <c r="A76" t="s">
        <v>249</v>
      </c>
      <c r="B76" t="s">
        <v>62</v>
      </c>
      <c r="C76" s="2" t="s">
        <v>10</v>
      </c>
      <c r="D76" s="3">
        <v>0.20972222222222223</v>
      </c>
      <c r="E76" s="2">
        <v>188</v>
      </c>
      <c r="F76" s="2">
        <v>154</v>
      </c>
      <c r="H76" s="3">
        <v>0.44236111111111115</v>
      </c>
      <c r="I76" s="2">
        <v>193</v>
      </c>
      <c r="J76" s="2">
        <v>158</v>
      </c>
      <c r="L76" s="4">
        <v>1.1170138888888889E-2</v>
      </c>
      <c r="M76" s="2">
        <v>189</v>
      </c>
      <c r="N76" s="2">
        <v>154</v>
      </c>
      <c r="O76" s="2"/>
    </row>
    <row r="77" spans="1:15" x14ac:dyDescent="0.3">
      <c r="A77" t="s">
        <v>36</v>
      </c>
      <c r="B77" t="s">
        <v>37</v>
      </c>
      <c r="C77" s="2" t="s">
        <v>7</v>
      </c>
      <c r="D77" s="3">
        <v>0.19652777777777777</v>
      </c>
      <c r="E77" s="2">
        <v>27</v>
      </c>
      <c r="F77" s="2">
        <v>19</v>
      </c>
      <c r="G77" s="2">
        <v>19</v>
      </c>
      <c r="H77" s="3">
        <v>0.40625</v>
      </c>
      <c r="I77" s="2">
        <v>26</v>
      </c>
      <c r="J77" s="2">
        <v>20</v>
      </c>
      <c r="K77" s="2">
        <v>20</v>
      </c>
      <c r="L77" s="4">
        <v>1.0240740740740739E-2</v>
      </c>
      <c r="M77" s="2">
        <v>17</v>
      </c>
      <c r="N77" s="2">
        <v>12</v>
      </c>
      <c r="O77" s="2">
        <v>12</v>
      </c>
    </row>
    <row r="78" spans="1:15" x14ac:dyDescent="0.3">
      <c r="A78" t="s">
        <v>72</v>
      </c>
      <c r="B78" t="s">
        <v>37</v>
      </c>
      <c r="C78" s="2" t="s">
        <v>10</v>
      </c>
      <c r="D78" s="3">
        <v>0.19722222222222222</v>
      </c>
      <c r="E78" s="2">
        <v>35</v>
      </c>
      <c r="F78" s="2">
        <v>27</v>
      </c>
      <c r="G78" s="2">
        <v>27</v>
      </c>
      <c r="H78" s="3">
        <v>0.41041666666666665</v>
      </c>
      <c r="I78" s="2">
        <v>36</v>
      </c>
      <c r="J78" s="2">
        <v>27</v>
      </c>
      <c r="K78" s="2">
        <v>27</v>
      </c>
      <c r="L78" s="4">
        <v>1.0403009259259259E-2</v>
      </c>
      <c r="M78" s="2">
        <v>39</v>
      </c>
      <c r="N78" s="2">
        <v>28</v>
      </c>
      <c r="O78" s="2">
        <v>28</v>
      </c>
    </row>
    <row r="79" spans="1:15" x14ac:dyDescent="0.3">
      <c r="A79" t="s">
        <v>133</v>
      </c>
      <c r="B79" t="s">
        <v>37</v>
      </c>
      <c r="C79" s="2" t="s">
        <v>10</v>
      </c>
      <c r="D79" s="3">
        <v>0.20069444444444443</v>
      </c>
      <c r="E79" s="2">
        <v>86</v>
      </c>
      <c r="F79" s="2">
        <v>68</v>
      </c>
      <c r="G79" s="2">
        <v>68</v>
      </c>
      <c r="H79" s="3">
        <v>0.4201388888888889</v>
      </c>
      <c r="I79" s="2">
        <v>91</v>
      </c>
      <c r="J79" s="2">
        <v>72</v>
      </c>
      <c r="K79" s="2">
        <v>72</v>
      </c>
      <c r="L79" s="4">
        <v>1.0603125E-2</v>
      </c>
      <c r="M79" s="2">
        <v>85</v>
      </c>
      <c r="N79" s="2">
        <v>66</v>
      </c>
      <c r="O79" s="2">
        <v>66</v>
      </c>
    </row>
    <row r="80" spans="1:15" x14ac:dyDescent="0.3">
      <c r="A80" t="s">
        <v>214</v>
      </c>
      <c r="B80" t="s">
        <v>37</v>
      </c>
      <c r="C80" s="2" t="s">
        <v>10</v>
      </c>
      <c r="D80" s="3">
        <v>0.20277777777777781</v>
      </c>
      <c r="E80" s="2">
        <v>119</v>
      </c>
      <c r="F80" s="2">
        <v>89</v>
      </c>
      <c r="G80" s="2">
        <v>89</v>
      </c>
      <c r="H80" s="3">
        <v>0.42708333333333331</v>
      </c>
      <c r="I80" s="2">
        <v>140</v>
      </c>
      <c r="J80" s="2">
        <v>108</v>
      </c>
      <c r="K80" s="2">
        <v>108</v>
      </c>
      <c r="L80" s="4">
        <v>1.0970717592592593E-2</v>
      </c>
      <c r="M80" s="2">
        <v>156</v>
      </c>
      <c r="N80" s="2">
        <v>123</v>
      </c>
      <c r="O80" s="2">
        <v>123</v>
      </c>
    </row>
    <row r="81" spans="1:15" x14ac:dyDescent="0.3">
      <c r="A81" t="s">
        <v>257</v>
      </c>
      <c r="B81" t="s">
        <v>37</v>
      </c>
      <c r="C81" s="2" t="s">
        <v>10</v>
      </c>
      <c r="D81" s="3">
        <v>0.21319444444444444</v>
      </c>
      <c r="E81" s="2">
        <v>199</v>
      </c>
      <c r="F81" s="2">
        <v>165</v>
      </c>
      <c r="H81" s="3">
        <v>0.44722222222222219</v>
      </c>
      <c r="I81" s="2">
        <v>204</v>
      </c>
      <c r="J81" s="2">
        <v>169</v>
      </c>
      <c r="L81" s="4">
        <v>1.1299189814814814E-2</v>
      </c>
      <c r="M81" s="2">
        <v>197</v>
      </c>
      <c r="N81" s="2">
        <v>162</v>
      </c>
      <c r="O81" s="2">
        <v>162</v>
      </c>
    </row>
    <row r="82" spans="1:15" x14ac:dyDescent="0.3">
      <c r="A82" t="s">
        <v>261</v>
      </c>
      <c r="B82" t="s">
        <v>37</v>
      </c>
      <c r="C82" s="2" t="s">
        <v>7</v>
      </c>
      <c r="D82" s="3">
        <v>0.21319444444444444</v>
      </c>
      <c r="E82" s="2">
        <v>198</v>
      </c>
      <c r="F82" s="2">
        <v>164</v>
      </c>
      <c r="G82" s="2">
        <v>164</v>
      </c>
      <c r="H82" s="3">
        <v>0.4465277777777778</v>
      </c>
      <c r="I82" s="2">
        <v>203</v>
      </c>
      <c r="J82" s="2">
        <v>168</v>
      </c>
      <c r="K82" s="2">
        <v>168</v>
      </c>
      <c r="L82" s="4">
        <v>1.1343518518518518E-2</v>
      </c>
      <c r="M82" s="2">
        <v>201</v>
      </c>
      <c r="N82" s="2">
        <v>166</v>
      </c>
      <c r="O82" s="2"/>
    </row>
    <row r="83" spans="1:15" x14ac:dyDescent="0.3">
      <c r="A83" t="s">
        <v>268</v>
      </c>
      <c r="B83" t="s">
        <v>37</v>
      </c>
      <c r="C83" s="2" t="s">
        <v>7</v>
      </c>
      <c r="D83" s="3">
        <v>0.22361111111111109</v>
      </c>
      <c r="E83" s="2">
        <v>205</v>
      </c>
      <c r="F83" s="2">
        <v>171</v>
      </c>
      <c r="H83" s="3">
        <v>0.4694444444444445</v>
      </c>
      <c r="I83" s="2">
        <v>209</v>
      </c>
      <c r="J83" s="2">
        <v>174</v>
      </c>
      <c r="L83" s="4">
        <v>1.1977546296296297E-2</v>
      </c>
      <c r="M83" s="2">
        <v>208</v>
      </c>
      <c r="N83" s="2">
        <v>173</v>
      </c>
      <c r="O83" s="2"/>
    </row>
    <row r="84" spans="1:15" x14ac:dyDescent="0.3">
      <c r="A84" t="s">
        <v>138</v>
      </c>
      <c r="B84" t="s">
        <v>139</v>
      </c>
      <c r="C84" s="2" t="s">
        <v>56</v>
      </c>
      <c r="D84" s="3">
        <v>0.20069444444444443</v>
      </c>
      <c r="E84" s="2">
        <v>87</v>
      </c>
      <c r="F84" s="6">
        <v>0</v>
      </c>
      <c r="G84" s="6">
        <v>0</v>
      </c>
      <c r="H84" s="3">
        <v>0.4201388888888889</v>
      </c>
      <c r="I84" s="2">
        <v>92</v>
      </c>
      <c r="J84" s="6">
        <v>0</v>
      </c>
      <c r="K84" s="6">
        <v>0</v>
      </c>
      <c r="L84" s="4">
        <v>1.0623379629629628E-2</v>
      </c>
      <c r="M84" s="2">
        <v>89</v>
      </c>
      <c r="N84" s="6">
        <v>0</v>
      </c>
      <c r="O84" s="6">
        <v>0</v>
      </c>
    </row>
    <row r="85" spans="1:15" x14ac:dyDescent="0.3">
      <c r="A85" t="s">
        <v>70</v>
      </c>
      <c r="B85" t="s">
        <v>71</v>
      </c>
      <c r="C85" s="2" t="s">
        <v>7</v>
      </c>
      <c r="D85" s="3">
        <v>0.19652777777777777</v>
      </c>
      <c r="E85" s="2">
        <v>28</v>
      </c>
      <c r="F85" s="2">
        <v>20</v>
      </c>
      <c r="G85" s="2">
        <v>20</v>
      </c>
      <c r="H85" s="3">
        <v>0.40902777777777777</v>
      </c>
      <c r="I85" s="2">
        <v>32</v>
      </c>
      <c r="J85" s="2">
        <v>24</v>
      </c>
      <c r="K85" s="2">
        <v>24</v>
      </c>
      <c r="L85" s="4">
        <v>1.0392708333333334E-2</v>
      </c>
      <c r="M85" s="2">
        <v>38</v>
      </c>
      <c r="N85" s="2">
        <v>27</v>
      </c>
      <c r="O85" s="2">
        <v>27</v>
      </c>
    </row>
    <row r="86" spans="1:15" x14ac:dyDescent="0.3">
      <c r="A86" t="s">
        <v>156</v>
      </c>
      <c r="B86" t="s">
        <v>71</v>
      </c>
      <c r="C86" s="2" t="s">
        <v>56</v>
      </c>
      <c r="D86" s="3">
        <v>0.19930555555555554</v>
      </c>
      <c r="E86" s="2">
        <v>60</v>
      </c>
      <c r="F86" s="2">
        <v>48</v>
      </c>
      <c r="G86" s="2">
        <v>48</v>
      </c>
      <c r="H86" s="3">
        <v>0.41736111111111113</v>
      </c>
      <c r="I86" s="2">
        <v>72</v>
      </c>
      <c r="J86" s="2">
        <v>56</v>
      </c>
      <c r="K86" s="2">
        <v>56</v>
      </c>
      <c r="L86" s="4">
        <v>1.0678935185185185E-2</v>
      </c>
      <c r="M86" s="2">
        <v>104</v>
      </c>
      <c r="N86" s="2">
        <v>80</v>
      </c>
      <c r="O86" s="2">
        <v>80</v>
      </c>
    </row>
    <row r="87" spans="1:15" x14ac:dyDescent="0.3">
      <c r="A87" t="s">
        <v>158</v>
      </c>
      <c r="B87" t="s">
        <v>71</v>
      </c>
      <c r="C87" s="2" t="s">
        <v>56</v>
      </c>
      <c r="D87" s="3">
        <v>0.20416666666666669</v>
      </c>
      <c r="E87" s="2">
        <v>132</v>
      </c>
      <c r="F87" s="2">
        <v>100</v>
      </c>
      <c r="H87" s="3">
        <v>0.4236111111111111</v>
      </c>
      <c r="I87" s="2">
        <v>121</v>
      </c>
      <c r="J87" s="2">
        <v>93</v>
      </c>
      <c r="K87" s="2">
        <v>93</v>
      </c>
      <c r="L87" s="4">
        <v>1.0694907407407408E-2</v>
      </c>
      <c r="M87" s="2">
        <v>106</v>
      </c>
      <c r="N87" s="2">
        <v>82</v>
      </c>
      <c r="O87" s="2">
        <v>82</v>
      </c>
    </row>
    <row r="88" spans="1:15" x14ac:dyDescent="0.3">
      <c r="A88" t="s">
        <v>198</v>
      </c>
      <c r="B88" t="s">
        <v>71</v>
      </c>
      <c r="C88" s="2" t="s">
        <v>10</v>
      </c>
      <c r="D88" s="3">
        <v>0.19930555555555554</v>
      </c>
      <c r="E88" s="2">
        <v>61</v>
      </c>
      <c r="F88" s="2">
        <v>49</v>
      </c>
      <c r="G88" s="2">
        <v>49</v>
      </c>
      <c r="H88" s="3">
        <v>0.41805555555555557</v>
      </c>
      <c r="I88" s="2">
        <v>75</v>
      </c>
      <c r="J88" s="2">
        <v>59</v>
      </c>
      <c r="K88" s="2">
        <v>59</v>
      </c>
      <c r="L88" s="4">
        <v>1.0866550925925927E-2</v>
      </c>
      <c r="M88" s="2">
        <v>140</v>
      </c>
      <c r="N88" s="2">
        <v>109</v>
      </c>
      <c r="O88" s="2">
        <v>109</v>
      </c>
    </row>
    <row r="89" spans="1:15" x14ac:dyDescent="0.3">
      <c r="A89" t="s">
        <v>217</v>
      </c>
      <c r="B89" t="s">
        <v>71</v>
      </c>
      <c r="C89" s="2" t="s">
        <v>10</v>
      </c>
      <c r="D89" s="3">
        <v>0.20902777777777778</v>
      </c>
      <c r="E89" s="2">
        <v>183</v>
      </c>
      <c r="F89" s="2">
        <v>149</v>
      </c>
      <c r="H89" s="3">
        <v>0.4381944444444445</v>
      </c>
      <c r="I89" s="2">
        <v>187</v>
      </c>
      <c r="J89" s="2">
        <v>152</v>
      </c>
      <c r="L89" s="4">
        <v>1.0979629629629629E-2</v>
      </c>
      <c r="M89" s="2">
        <v>159</v>
      </c>
      <c r="N89" s="2">
        <v>126</v>
      </c>
      <c r="O89" s="2">
        <v>126</v>
      </c>
    </row>
    <row r="90" spans="1:15" x14ac:dyDescent="0.3">
      <c r="A90" t="s">
        <v>241</v>
      </c>
      <c r="B90" t="s">
        <v>71</v>
      </c>
      <c r="C90" s="2" t="s">
        <v>10</v>
      </c>
      <c r="D90" s="3">
        <v>0.19722222222222222</v>
      </c>
      <c r="E90" s="2">
        <v>38</v>
      </c>
      <c r="F90" s="2">
        <v>30</v>
      </c>
      <c r="G90" s="2">
        <v>30</v>
      </c>
      <c r="H90" s="3">
        <v>0.42708333333333331</v>
      </c>
      <c r="I90" s="2">
        <v>139</v>
      </c>
      <c r="J90" s="2">
        <v>107</v>
      </c>
      <c r="L90" s="4">
        <v>1.108287037037037E-2</v>
      </c>
      <c r="M90" s="2">
        <v>181</v>
      </c>
      <c r="N90" s="2">
        <v>146</v>
      </c>
      <c r="O90" s="2"/>
    </row>
    <row r="91" spans="1:15" x14ac:dyDescent="0.3">
      <c r="A91" t="s">
        <v>270</v>
      </c>
      <c r="B91" t="s">
        <v>71</v>
      </c>
      <c r="C91" s="2" t="s">
        <v>56</v>
      </c>
      <c r="D91" s="3">
        <v>0.19999999999999998</v>
      </c>
      <c r="E91" s="2">
        <v>75</v>
      </c>
      <c r="F91" s="2">
        <v>60</v>
      </c>
      <c r="G91" s="2">
        <v>60</v>
      </c>
      <c r="H91" s="3">
        <v>0.41944444444444445</v>
      </c>
      <c r="I91" s="2">
        <v>81</v>
      </c>
      <c r="J91" s="2">
        <v>65</v>
      </c>
      <c r="K91" s="2">
        <v>65</v>
      </c>
      <c r="L91" s="4">
        <v>1.2521180555555554E-2</v>
      </c>
      <c r="M91" s="2">
        <v>210</v>
      </c>
      <c r="N91" s="2">
        <v>175</v>
      </c>
      <c r="O91" s="2"/>
    </row>
    <row r="92" spans="1:15" x14ac:dyDescent="0.3">
      <c r="A92" t="s">
        <v>68</v>
      </c>
      <c r="B92" t="s">
        <v>69</v>
      </c>
      <c r="C92" s="2" t="s">
        <v>56</v>
      </c>
      <c r="D92" s="3">
        <v>0.19791666666666666</v>
      </c>
      <c r="E92" s="2">
        <v>41</v>
      </c>
      <c r="F92" s="2">
        <v>32</v>
      </c>
      <c r="G92" s="2">
        <v>32</v>
      </c>
      <c r="H92" s="3">
        <v>0.41041666666666665</v>
      </c>
      <c r="I92" s="2">
        <v>38</v>
      </c>
      <c r="J92" s="2">
        <v>29</v>
      </c>
      <c r="K92" s="2">
        <v>29</v>
      </c>
      <c r="L92" s="4">
        <v>1.0384722222222222E-2</v>
      </c>
      <c r="M92" s="2">
        <v>37</v>
      </c>
      <c r="N92" s="2">
        <v>26</v>
      </c>
      <c r="O92" s="2">
        <v>26</v>
      </c>
    </row>
    <row r="93" spans="1:15" x14ac:dyDescent="0.3">
      <c r="A93" t="s">
        <v>82</v>
      </c>
      <c r="B93" t="s">
        <v>69</v>
      </c>
      <c r="C93" s="2" t="s">
        <v>56</v>
      </c>
      <c r="D93" s="3">
        <v>0.19999999999999998</v>
      </c>
      <c r="E93" s="2">
        <v>66</v>
      </c>
      <c r="F93" s="2">
        <v>52</v>
      </c>
      <c r="G93" s="2">
        <v>52</v>
      </c>
      <c r="H93" s="3">
        <v>0.41319444444444442</v>
      </c>
      <c r="I93" s="2">
        <v>56</v>
      </c>
      <c r="J93" s="2">
        <v>44</v>
      </c>
      <c r="K93" s="2">
        <v>44</v>
      </c>
      <c r="L93" s="4">
        <v>1.0420023148148149E-2</v>
      </c>
      <c r="M93" s="2">
        <v>46</v>
      </c>
      <c r="N93" s="2">
        <v>35</v>
      </c>
      <c r="O93" s="2">
        <v>35</v>
      </c>
    </row>
    <row r="94" spans="1:15" x14ac:dyDescent="0.3">
      <c r="A94" t="s">
        <v>165</v>
      </c>
      <c r="B94" t="s">
        <v>69</v>
      </c>
      <c r="C94" s="2" t="s">
        <v>7</v>
      </c>
      <c r="E94" s="2">
        <v>208</v>
      </c>
      <c r="F94" s="2">
        <v>173</v>
      </c>
      <c r="H94" s="3">
        <v>0.42569444444444443</v>
      </c>
      <c r="I94" s="2">
        <v>134</v>
      </c>
      <c r="J94" s="2">
        <v>104</v>
      </c>
      <c r="K94" s="2">
        <v>104</v>
      </c>
      <c r="L94" s="4">
        <v>1.0723148148148148E-2</v>
      </c>
      <c r="M94" s="2">
        <v>111</v>
      </c>
      <c r="N94" s="2">
        <v>85</v>
      </c>
      <c r="O94" s="2">
        <v>85</v>
      </c>
    </row>
    <row r="95" spans="1:15" x14ac:dyDescent="0.3">
      <c r="A95" t="s">
        <v>235</v>
      </c>
      <c r="B95" t="s">
        <v>69</v>
      </c>
      <c r="C95" s="2" t="s">
        <v>74</v>
      </c>
      <c r="D95" s="3">
        <v>0.21111111111111111</v>
      </c>
      <c r="E95" s="2">
        <v>194</v>
      </c>
      <c r="F95" s="2">
        <v>160</v>
      </c>
      <c r="G95" s="2">
        <v>160</v>
      </c>
      <c r="H95" s="3">
        <v>0.4375</v>
      </c>
      <c r="I95" s="2">
        <v>183</v>
      </c>
      <c r="J95" s="2">
        <v>148</v>
      </c>
      <c r="K95" s="2">
        <v>148</v>
      </c>
      <c r="L95" s="4">
        <v>1.106712962962963E-2</v>
      </c>
      <c r="M95" s="2">
        <v>175</v>
      </c>
      <c r="N95" s="2">
        <v>140</v>
      </c>
      <c r="O95" s="2">
        <v>140</v>
      </c>
    </row>
    <row r="96" spans="1:15" x14ac:dyDescent="0.3">
      <c r="A96" t="s">
        <v>266</v>
      </c>
      <c r="B96" t="s">
        <v>69</v>
      </c>
      <c r="C96" s="2" t="s">
        <v>10</v>
      </c>
      <c r="D96" s="3">
        <v>0.21597222222222223</v>
      </c>
      <c r="E96" s="2">
        <v>202</v>
      </c>
      <c r="F96" s="2">
        <v>168</v>
      </c>
      <c r="G96" s="2">
        <v>168</v>
      </c>
      <c r="H96" s="3">
        <v>0.45694444444444443</v>
      </c>
      <c r="I96" s="2">
        <v>206</v>
      </c>
      <c r="J96" s="2">
        <v>171</v>
      </c>
      <c r="K96" s="2">
        <v>171</v>
      </c>
      <c r="L96" s="4">
        <v>1.1845717592592593E-2</v>
      </c>
      <c r="M96" s="2">
        <v>206</v>
      </c>
      <c r="N96" s="2">
        <v>171</v>
      </c>
      <c r="O96" s="2">
        <v>171</v>
      </c>
    </row>
    <row r="97" spans="1:15" x14ac:dyDescent="0.3">
      <c r="A97" t="s">
        <v>267</v>
      </c>
      <c r="B97" t="s">
        <v>69</v>
      </c>
      <c r="C97" s="2" t="s">
        <v>10</v>
      </c>
      <c r="D97" s="3">
        <v>0.21805555555555556</v>
      </c>
      <c r="E97" s="2">
        <v>203</v>
      </c>
      <c r="F97" s="2">
        <v>169</v>
      </c>
      <c r="G97" s="2">
        <v>169</v>
      </c>
      <c r="H97" s="3">
        <v>0.46180555555555558</v>
      </c>
      <c r="I97" s="2">
        <v>208</v>
      </c>
      <c r="J97" s="2">
        <v>173</v>
      </c>
      <c r="L97" s="4">
        <v>1.186412037037037E-2</v>
      </c>
      <c r="M97" s="2">
        <v>207</v>
      </c>
      <c r="N97" s="2">
        <v>172</v>
      </c>
      <c r="O97" s="2"/>
    </row>
    <row r="98" spans="1:15" x14ac:dyDescent="0.3">
      <c r="A98" t="s">
        <v>269</v>
      </c>
      <c r="B98" t="s">
        <v>69</v>
      </c>
      <c r="C98" s="2" t="s">
        <v>7</v>
      </c>
      <c r="D98" s="3">
        <v>0.22083333333333333</v>
      </c>
      <c r="E98" s="2">
        <v>204</v>
      </c>
      <c r="F98" s="2">
        <v>170</v>
      </c>
      <c r="H98" s="3">
        <v>0.47152777777777777</v>
      </c>
      <c r="I98" s="2">
        <v>210</v>
      </c>
      <c r="J98" s="2">
        <v>175</v>
      </c>
      <c r="L98" s="4">
        <v>1.2037037037037035E-2</v>
      </c>
      <c r="M98" s="2">
        <v>209</v>
      </c>
      <c r="N98" s="2">
        <v>174</v>
      </c>
      <c r="O98" s="2"/>
    </row>
    <row r="99" spans="1:15" x14ac:dyDescent="0.3">
      <c r="A99" t="s">
        <v>123</v>
      </c>
      <c r="B99" t="s">
        <v>124</v>
      </c>
      <c r="C99" s="2" t="s">
        <v>7</v>
      </c>
      <c r="D99" s="3">
        <v>0.20069444444444443</v>
      </c>
      <c r="E99" s="2">
        <v>88</v>
      </c>
      <c r="F99" s="6">
        <v>0</v>
      </c>
      <c r="G99" s="6">
        <v>0</v>
      </c>
      <c r="H99" s="3">
        <v>0.42152777777777778</v>
      </c>
      <c r="I99" s="2">
        <v>104</v>
      </c>
      <c r="J99" s="6">
        <v>0</v>
      </c>
      <c r="K99" s="6">
        <v>0</v>
      </c>
      <c r="L99" s="4">
        <v>1.0577777777777776E-2</v>
      </c>
      <c r="M99" s="2">
        <v>78</v>
      </c>
      <c r="N99" s="6">
        <v>0</v>
      </c>
      <c r="O99" s="6">
        <v>0</v>
      </c>
    </row>
    <row r="100" spans="1:15" x14ac:dyDescent="0.3">
      <c r="A100" t="s">
        <v>83</v>
      </c>
      <c r="B100" t="s">
        <v>84</v>
      </c>
      <c r="C100" s="2" t="s">
        <v>10</v>
      </c>
      <c r="D100" s="3">
        <v>0.1986111111111111</v>
      </c>
      <c r="E100" s="2">
        <v>50</v>
      </c>
      <c r="F100" s="2">
        <v>40</v>
      </c>
      <c r="G100" s="2">
        <v>40</v>
      </c>
      <c r="H100" s="3">
        <v>0.41250000000000003</v>
      </c>
      <c r="I100" s="2">
        <v>48</v>
      </c>
      <c r="J100" s="2">
        <v>37</v>
      </c>
      <c r="K100" s="2">
        <v>37</v>
      </c>
      <c r="L100" s="4">
        <v>1.0423032407407407E-2</v>
      </c>
      <c r="M100" s="2">
        <v>47</v>
      </c>
      <c r="N100" s="2">
        <v>36</v>
      </c>
      <c r="O100" s="2">
        <v>36</v>
      </c>
    </row>
    <row r="101" spans="1:15" x14ac:dyDescent="0.3">
      <c r="A101" t="s">
        <v>132</v>
      </c>
      <c r="B101" t="s">
        <v>84</v>
      </c>
      <c r="C101" s="2" t="s">
        <v>10</v>
      </c>
      <c r="D101" s="3">
        <v>0.20416666666666669</v>
      </c>
      <c r="E101" s="2">
        <v>130</v>
      </c>
      <c r="F101" s="2">
        <v>98</v>
      </c>
      <c r="G101" s="2">
        <v>98</v>
      </c>
      <c r="H101" s="3">
        <v>0.42083333333333334</v>
      </c>
      <c r="I101" s="2">
        <v>100</v>
      </c>
      <c r="J101" s="2">
        <v>77</v>
      </c>
      <c r="K101" s="2">
        <v>77</v>
      </c>
      <c r="L101" s="4">
        <v>1.0599537037037038E-2</v>
      </c>
      <c r="M101" s="2">
        <v>84</v>
      </c>
      <c r="N101" s="2">
        <v>65</v>
      </c>
      <c r="O101" s="2">
        <v>65</v>
      </c>
    </row>
    <row r="102" spans="1:15" x14ac:dyDescent="0.3">
      <c r="A102" t="s">
        <v>173</v>
      </c>
      <c r="B102" t="s">
        <v>84</v>
      </c>
      <c r="C102" s="2" t="s">
        <v>7</v>
      </c>
      <c r="D102" s="3">
        <v>0.20069444444444443</v>
      </c>
      <c r="E102" s="2">
        <v>84</v>
      </c>
      <c r="F102" s="2">
        <v>66</v>
      </c>
      <c r="G102" s="2">
        <v>66</v>
      </c>
      <c r="H102" s="3">
        <v>0.41944444444444445</v>
      </c>
      <c r="I102" s="2">
        <v>82</v>
      </c>
      <c r="J102" s="2">
        <v>66</v>
      </c>
      <c r="K102" s="2">
        <v>66</v>
      </c>
      <c r="L102" s="4">
        <v>1.075462962962963E-2</v>
      </c>
      <c r="M102" s="2">
        <v>119</v>
      </c>
      <c r="N102" s="2">
        <v>93</v>
      </c>
      <c r="O102" s="2">
        <v>93</v>
      </c>
    </row>
    <row r="103" spans="1:15" x14ac:dyDescent="0.3">
      <c r="A103" t="s">
        <v>223</v>
      </c>
      <c r="B103" t="s">
        <v>84</v>
      </c>
      <c r="C103" s="2" t="s">
        <v>7</v>
      </c>
      <c r="D103" s="3">
        <v>0.20416666666666669</v>
      </c>
      <c r="E103" s="2">
        <v>136</v>
      </c>
      <c r="F103" s="2">
        <v>104</v>
      </c>
      <c r="G103" s="2">
        <v>104</v>
      </c>
      <c r="H103" s="3">
        <v>0.43124999999999997</v>
      </c>
      <c r="I103" s="2">
        <v>157</v>
      </c>
      <c r="J103" s="2">
        <v>123</v>
      </c>
      <c r="K103" s="2">
        <v>123</v>
      </c>
      <c r="L103" s="4">
        <v>1.1004282407407409E-2</v>
      </c>
      <c r="M103" s="2">
        <v>165</v>
      </c>
      <c r="N103" s="2">
        <v>132</v>
      </c>
      <c r="O103" s="2">
        <v>132</v>
      </c>
    </row>
    <row r="104" spans="1:15" x14ac:dyDescent="0.3">
      <c r="A104" t="s">
        <v>230</v>
      </c>
      <c r="B104" t="s">
        <v>84</v>
      </c>
      <c r="C104" s="2" t="s">
        <v>10</v>
      </c>
      <c r="D104" s="3">
        <v>0.20277777777777781</v>
      </c>
      <c r="E104" s="2">
        <v>122</v>
      </c>
      <c r="F104" s="2">
        <v>92</v>
      </c>
      <c r="G104" s="2">
        <v>92</v>
      </c>
      <c r="H104" s="3">
        <v>0.43124999999999997</v>
      </c>
      <c r="I104" s="2">
        <v>156</v>
      </c>
      <c r="J104" s="2">
        <v>122</v>
      </c>
      <c r="K104" s="2">
        <v>122</v>
      </c>
      <c r="L104" s="4">
        <v>1.1031828703703705E-2</v>
      </c>
      <c r="M104" s="2">
        <v>171</v>
      </c>
      <c r="N104" s="2">
        <v>137</v>
      </c>
      <c r="O104" s="2">
        <v>137</v>
      </c>
    </row>
    <row r="105" spans="1:15" x14ac:dyDescent="0.3">
      <c r="A105" t="s">
        <v>252</v>
      </c>
      <c r="B105" t="s">
        <v>84</v>
      </c>
      <c r="C105" s="2" t="s">
        <v>7</v>
      </c>
      <c r="D105" s="3">
        <v>0.20833333333333334</v>
      </c>
      <c r="E105" s="2">
        <v>175</v>
      </c>
      <c r="F105" s="2">
        <v>141</v>
      </c>
      <c r="H105" s="3">
        <v>0.44166666666666665</v>
      </c>
      <c r="I105" s="2">
        <v>192</v>
      </c>
      <c r="J105" s="2">
        <v>157</v>
      </c>
      <c r="L105" s="4">
        <v>1.1198263888888888E-2</v>
      </c>
      <c r="M105" s="2">
        <v>192</v>
      </c>
      <c r="N105" s="2">
        <v>157</v>
      </c>
      <c r="O105" s="2"/>
    </row>
    <row r="106" spans="1:15" x14ac:dyDescent="0.3">
      <c r="A106" t="s">
        <v>260</v>
      </c>
      <c r="B106" t="s">
        <v>84</v>
      </c>
      <c r="C106" s="2" t="s">
        <v>7</v>
      </c>
      <c r="D106" s="3">
        <v>0.20833333333333334</v>
      </c>
      <c r="E106" s="2">
        <v>176</v>
      </c>
      <c r="F106" s="2">
        <v>142</v>
      </c>
      <c r="H106" s="3">
        <v>0.44444444444444442</v>
      </c>
      <c r="I106" s="2">
        <v>198</v>
      </c>
      <c r="J106" s="2">
        <v>163</v>
      </c>
      <c r="L106" s="4">
        <v>1.1338657407407407E-2</v>
      </c>
      <c r="M106" s="2">
        <v>200</v>
      </c>
      <c r="N106" s="2">
        <v>165</v>
      </c>
      <c r="O106" s="2"/>
    </row>
    <row r="107" spans="1:15" x14ac:dyDescent="0.3">
      <c r="A107" t="s">
        <v>130</v>
      </c>
      <c r="B107" t="s">
        <v>131</v>
      </c>
      <c r="C107" s="2" t="s">
        <v>10</v>
      </c>
      <c r="D107" s="3">
        <v>0.19999999999999998</v>
      </c>
      <c r="E107" s="2">
        <v>67</v>
      </c>
      <c r="F107" s="2">
        <v>53</v>
      </c>
      <c r="G107" s="2">
        <v>53</v>
      </c>
      <c r="H107" s="3">
        <v>0.41319444444444442</v>
      </c>
      <c r="I107" s="2">
        <v>57</v>
      </c>
      <c r="J107" s="2">
        <v>45</v>
      </c>
      <c r="K107" s="2">
        <v>45</v>
      </c>
      <c r="L107" s="4">
        <v>1.0599421296296296E-2</v>
      </c>
      <c r="M107" s="2">
        <v>83</v>
      </c>
      <c r="N107" s="2">
        <v>64</v>
      </c>
      <c r="O107" s="2">
        <v>64</v>
      </c>
    </row>
    <row r="108" spans="1:15" x14ac:dyDescent="0.3">
      <c r="A108" t="s">
        <v>142</v>
      </c>
      <c r="B108" t="s">
        <v>131</v>
      </c>
      <c r="C108" s="2" t="s">
        <v>56</v>
      </c>
      <c r="D108" s="3">
        <v>0.20069444444444443</v>
      </c>
      <c r="E108" s="2">
        <v>85</v>
      </c>
      <c r="F108" s="2">
        <v>67</v>
      </c>
      <c r="G108" s="2">
        <v>67</v>
      </c>
      <c r="H108" s="3">
        <v>0.41944444444444445</v>
      </c>
      <c r="I108" s="2">
        <v>83</v>
      </c>
      <c r="J108" s="2">
        <v>67</v>
      </c>
      <c r="K108" s="2">
        <v>67</v>
      </c>
      <c r="L108" s="4">
        <v>1.0629166666666667E-2</v>
      </c>
      <c r="M108" s="2">
        <v>92</v>
      </c>
      <c r="N108" s="2">
        <v>71</v>
      </c>
      <c r="O108" s="2">
        <v>71</v>
      </c>
    </row>
    <row r="109" spans="1:15" x14ac:dyDescent="0.3">
      <c r="A109" t="s">
        <v>143</v>
      </c>
      <c r="B109" t="s">
        <v>131</v>
      </c>
      <c r="C109" s="2" t="s">
        <v>7</v>
      </c>
      <c r="D109" s="3">
        <v>0.20069444444444443</v>
      </c>
      <c r="E109" s="2">
        <v>92</v>
      </c>
      <c r="F109" s="2">
        <v>71</v>
      </c>
      <c r="G109" s="2">
        <v>71</v>
      </c>
      <c r="H109" s="3">
        <v>0.4236111111111111</v>
      </c>
      <c r="I109" s="2">
        <v>117</v>
      </c>
      <c r="J109" s="2">
        <v>89</v>
      </c>
      <c r="K109" s="2">
        <v>89</v>
      </c>
      <c r="L109" s="4">
        <v>1.0632407407407408E-2</v>
      </c>
      <c r="M109" s="2">
        <v>93</v>
      </c>
      <c r="N109" s="2">
        <v>72</v>
      </c>
      <c r="O109" s="2">
        <v>72</v>
      </c>
    </row>
    <row r="110" spans="1:15" x14ac:dyDescent="0.3">
      <c r="A110" t="s">
        <v>201</v>
      </c>
      <c r="B110" t="s">
        <v>131</v>
      </c>
      <c r="C110" s="2" t="s">
        <v>74</v>
      </c>
      <c r="D110" s="3">
        <v>0.20625000000000002</v>
      </c>
      <c r="E110" s="2">
        <v>149</v>
      </c>
      <c r="F110" s="2">
        <v>116</v>
      </c>
      <c r="G110" s="2">
        <v>116</v>
      </c>
      <c r="H110" s="3">
        <v>0.4291666666666667</v>
      </c>
      <c r="I110" s="2">
        <v>149</v>
      </c>
      <c r="J110" s="2">
        <v>117</v>
      </c>
      <c r="K110" s="2">
        <v>117</v>
      </c>
      <c r="L110" s="4">
        <v>1.0880208333333334E-2</v>
      </c>
      <c r="M110" s="2">
        <v>143</v>
      </c>
      <c r="N110" s="2">
        <v>111</v>
      </c>
      <c r="O110" s="2">
        <v>111</v>
      </c>
    </row>
    <row r="111" spans="1:15" x14ac:dyDescent="0.3">
      <c r="A111" t="s">
        <v>212</v>
      </c>
      <c r="B111" t="s">
        <v>131</v>
      </c>
      <c r="C111" s="2" t="s">
        <v>10</v>
      </c>
      <c r="D111" s="3">
        <v>0.20625000000000002</v>
      </c>
      <c r="E111" s="2">
        <v>151</v>
      </c>
      <c r="F111" s="2">
        <v>118</v>
      </c>
      <c r="H111" s="3">
        <v>0.43194444444444446</v>
      </c>
      <c r="I111" s="2">
        <v>163</v>
      </c>
      <c r="J111" s="2">
        <v>129</v>
      </c>
      <c r="K111" s="2">
        <v>129</v>
      </c>
      <c r="L111" s="4">
        <v>1.096076388888889E-2</v>
      </c>
      <c r="M111" s="2">
        <v>154</v>
      </c>
      <c r="N111" s="2">
        <v>121</v>
      </c>
      <c r="O111" s="2">
        <v>121</v>
      </c>
    </row>
    <row r="112" spans="1:15" x14ac:dyDescent="0.3">
      <c r="A112" t="s">
        <v>238</v>
      </c>
      <c r="B112" t="s">
        <v>131</v>
      </c>
      <c r="C112" s="2" t="s">
        <v>7</v>
      </c>
      <c r="D112" s="3">
        <v>0.20833333333333334</v>
      </c>
      <c r="E112" s="2">
        <v>173</v>
      </c>
      <c r="F112" s="2">
        <v>139</v>
      </c>
      <c r="H112" s="3">
        <v>0.4381944444444445</v>
      </c>
      <c r="I112" s="2">
        <v>185</v>
      </c>
      <c r="J112" s="2">
        <v>150</v>
      </c>
      <c r="L112" s="4">
        <v>1.1079398148148149E-2</v>
      </c>
      <c r="M112" s="2">
        <v>178</v>
      </c>
      <c r="N112" s="2">
        <v>143</v>
      </c>
      <c r="O112" s="2"/>
    </row>
    <row r="113" spans="1:15" x14ac:dyDescent="0.3">
      <c r="A113" t="s">
        <v>250</v>
      </c>
      <c r="B113" t="s">
        <v>131</v>
      </c>
      <c r="C113" s="2" t="s">
        <v>10</v>
      </c>
      <c r="D113" s="3">
        <v>0.20555555555555557</v>
      </c>
      <c r="E113" s="2">
        <v>148</v>
      </c>
      <c r="F113" s="2">
        <v>115</v>
      </c>
      <c r="G113" s="2">
        <v>115</v>
      </c>
      <c r="H113" s="3">
        <v>0.43402777777777773</v>
      </c>
      <c r="I113" s="2">
        <v>171</v>
      </c>
      <c r="J113" s="2">
        <v>137</v>
      </c>
      <c r="L113" s="4">
        <v>1.1173032407407408E-2</v>
      </c>
      <c r="M113" s="2">
        <v>190</v>
      </c>
      <c r="N113" s="2">
        <v>155</v>
      </c>
      <c r="O113" s="2"/>
    </row>
    <row r="114" spans="1:15" x14ac:dyDescent="0.3">
      <c r="A114" t="s">
        <v>28</v>
      </c>
      <c r="B114" t="s">
        <v>29</v>
      </c>
      <c r="C114" s="2" t="s">
        <v>7</v>
      </c>
      <c r="D114" s="3">
        <v>0.1986111111111111</v>
      </c>
      <c r="E114" s="2">
        <v>48</v>
      </c>
      <c r="F114" s="2">
        <v>39</v>
      </c>
      <c r="G114" s="2">
        <v>39</v>
      </c>
      <c r="H114" s="3">
        <v>0.40416666666666662</v>
      </c>
      <c r="I114" s="2">
        <v>18</v>
      </c>
      <c r="J114" s="2">
        <v>14</v>
      </c>
      <c r="K114" s="2">
        <v>14</v>
      </c>
      <c r="L114" s="4">
        <v>1.0167708333333334E-2</v>
      </c>
      <c r="M114" s="2">
        <v>12</v>
      </c>
      <c r="N114" s="2">
        <v>9</v>
      </c>
      <c r="O114" s="2">
        <v>9</v>
      </c>
    </row>
    <row r="115" spans="1:15" x14ac:dyDescent="0.3">
      <c r="A115" t="s">
        <v>136</v>
      </c>
      <c r="B115" t="s">
        <v>29</v>
      </c>
      <c r="C115" s="2" t="s">
        <v>10</v>
      </c>
      <c r="D115" s="3">
        <v>0.1986111111111111</v>
      </c>
      <c r="E115" s="2">
        <v>52</v>
      </c>
      <c r="F115" s="2">
        <v>42</v>
      </c>
      <c r="G115" s="2">
        <v>42</v>
      </c>
      <c r="H115" s="3">
        <v>0.41319444444444442</v>
      </c>
      <c r="I115" s="2">
        <v>53</v>
      </c>
      <c r="J115" s="2">
        <v>41</v>
      </c>
      <c r="K115" s="2">
        <v>41</v>
      </c>
      <c r="L115" s="4">
        <v>1.0614120370370371E-2</v>
      </c>
      <c r="M115" s="2">
        <v>87</v>
      </c>
      <c r="N115" s="2">
        <v>67</v>
      </c>
      <c r="O115" s="2">
        <v>67</v>
      </c>
    </row>
    <row r="116" spans="1:15" x14ac:dyDescent="0.3">
      <c r="A116" t="s">
        <v>191</v>
      </c>
      <c r="B116" t="s">
        <v>29</v>
      </c>
      <c r="C116" s="2" t="s">
        <v>10</v>
      </c>
      <c r="D116" s="3">
        <v>0.19999999999999998</v>
      </c>
      <c r="E116" s="2">
        <v>73</v>
      </c>
      <c r="F116" s="2">
        <v>58</v>
      </c>
      <c r="G116" s="2">
        <v>58</v>
      </c>
      <c r="H116" s="3">
        <v>0.41875000000000001</v>
      </c>
      <c r="I116" s="2">
        <v>76</v>
      </c>
      <c r="J116" s="2">
        <v>60</v>
      </c>
      <c r="K116" s="2">
        <v>60</v>
      </c>
      <c r="L116" s="4">
        <v>1.0834027777777777E-2</v>
      </c>
      <c r="M116" s="2">
        <v>134</v>
      </c>
      <c r="N116" s="2">
        <v>105</v>
      </c>
      <c r="O116" s="2">
        <v>105</v>
      </c>
    </row>
    <row r="117" spans="1:15" x14ac:dyDescent="0.3">
      <c r="A117" t="s">
        <v>197</v>
      </c>
      <c r="B117" t="s">
        <v>29</v>
      </c>
      <c r="C117" s="2" t="s">
        <v>10</v>
      </c>
      <c r="D117" s="3">
        <v>0.20416666666666669</v>
      </c>
      <c r="E117" s="2">
        <v>133</v>
      </c>
      <c r="F117" s="2">
        <v>101</v>
      </c>
      <c r="G117" s="2">
        <v>101</v>
      </c>
      <c r="H117" s="3">
        <v>0.42499999999999999</v>
      </c>
      <c r="I117" s="2">
        <v>127</v>
      </c>
      <c r="J117" s="2">
        <v>98</v>
      </c>
      <c r="K117" s="2">
        <v>98</v>
      </c>
      <c r="L117" s="4">
        <v>1.0864351851851852E-2</v>
      </c>
      <c r="M117" s="2">
        <v>139</v>
      </c>
      <c r="N117" s="2">
        <v>108</v>
      </c>
      <c r="O117" s="2">
        <v>108</v>
      </c>
    </row>
    <row r="118" spans="1:15" x14ac:dyDescent="0.3">
      <c r="A118" t="s">
        <v>211</v>
      </c>
      <c r="B118" t="s">
        <v>29</v>
      </c>
      <c r="C118" s="2" t="s">
        <v>10</v>
      </c>
      <c r="D118" s="3">
        <v>0.2076388888888889</v>
      </c>
      <c r="E118" s="2">
        <v>161</v>
      </c>
      <c r="F118" s="2">
        <v>128</v>
      </c>
      <c r="H118" s="3">
        <v>0.43124999999999997</v>
      </c>
      <c r="I118" s="2">
        <v>161</v>
      </c>
      <c r="J118" s="2">
        <v>127</v>
      </c>
      <c r="L118" s="4">
        <v>1.0960069444444444E-2</v>
      </c>
      <c r="M118" s="2">
        <v>153</v>
      </c>
      <c r="N118" s="2">
        <v>120</v>
      </c>
      <c r="O118" s="2">
        <v>120</v>
      </c>
    </row>
    <row r="119" spans="1:15" x14ac:dyDescent="0.3">
      <c r="A119" t="s">
        <v>218</v>
      </c>
      <c r="B119" t="s">
        <v>29</v>
      </c>
      <c r="C119" s="2" t="s">
        <v>7</v>
      </c>
      <c r="D119" s="3">
        <v>0.20416666666666669</v>
      </c>
      <c r="E119" s="2">
        <v>135</v>
      </c>
      <c r="F119" s="2">
        <v>103</v>
      </c>
      <c r="G119" s="2">
        <v>103</v>
      </c>
      <c r="H119" s="3">
        <v>0.4291666666666667</v>
      </c>
      <c r="I119" s="2">
        <v>148</v>
      </c>
      <c r="J119" s="2">
        <v>116</v>
      </c>
      <c r="K119" s="2">
        <v>116</v>
      </c>
      <c r="L119" s="4">
        <v>1.0982523148148148E-2</v>
      </c>
      <c r="M119" s="2">
        <v>160</v>
      </c>
      <c r="N119" s="2">
        <v>127</v>
      </c>
      <c r="O119" s="2"/>
    </row>
    <row r="120" spans="1:15" x14ac:dyDescent="0.3">
      <c r="A120" t="s">
        <v>246</v>
      </c>
      <c r="B120" t="s">
        <v>29</v>
      </c>
      <c r="C120" s="2" t="s">
        <v>7</v>
      </c>
      <c r="D120" s="3">
        <v>0.20972222222222223</v>
      </c>
      <c r="E120" s="2">
        <v>186</v>
      </c>
      <c r="F120" s="2">
        <v>152</v>
      </c>
      <c r="H120" s="3">
        <v>0.4368055555555555</v>
      </c>
      <c r="I120" s="2">
        <v>181</v>
      </c>
      <c r="J120" s="2">
        <v>146</v>
      </c>
      <c r="L120" s="4">
        <v>1.1148842592592592E-2</v>
      </c>
      <c r="M120" s="2">
        <v>186</v>
      </c>
      <c r="N120" s="2">
        <v>151</v>
      </c>
      <c r="O120" s="2"/>
    </row>
    <row r="121" spans="1:15" x14ac:dyDescent="0.3">
      <c r="A121" t="s">
        <v>109</v>
      </c>
      <c r="B121" t="s">
        <v>110</v>
      </c>
      <c r="C121" s="2" t="s">
        <v>10</v>
      </c>
      <c r="D121" s="3">
        <v>0.19583333333333333</v>
      </c>
      <c r="E121" s="2">
        <v>22</v>
      </c>
      <c r="F121" s="6">
        <v>0</v>
      </c>
      <c r="G121" s="6">
        <v>0</v>
      </c>
      <c r="H121" s="3">
        <v>0.41180555555555554</v>
      </c>
      <c r="I121" s="2">
        <v>45</v>
      </c>
      <c r="J121" s="6">
        <v>0</v>
      </c>
      <c r="K121" s="6">
        <v>0</v>
      </c>
      <c r="L121" s="4">
        <v>1.054837962962963E-2</v>
      </c>
      <c r="M121" s="2">
        <v>68</v>
      </c>
      <c r="N121" s="6">
        <v>0</v>
      </c>
      <c r="O121" s="6">
        <v>0</v>
      </c>
    </row>
    <row r="122" spans="1:15" x14ac:dyDescent="0.3">
      <c r="A122" t="s">
        <v>40</v>
      </c>
      <c r="B122" t="s">
        <v>41</v>
      </c>
      <c r="C122" s="2" t="s">
        <v>10</v>
      </c>
      <c r="D122" s="3">
        <v>0.19583333333333333</v>
      </c>
      <c r="E122" s="2">
        <v>20</v>
      </c>
      <c r="F122" s="2">
        <v>16</v>
      </c>
      <c r="G122" s="2">
        <v>16</v>
      </c>
      <c r="H122" s="3">
        <v>0.40625</v>
      </c>
      <c r="I122" s="2">
        <v>25</v>
      </c>
      <c r="J122" s="2">
        <v>19</v>
      </c>
      <c r="K122" s="2">
        <v>19</v>
      </c>
      <c r="L122" s="4">
        <v>1.0253009259259259E-2</v>
      </c>
      <c r="M122" s="2">
        <v>19</v>
      </c>
      <c r="N122" s="2">
        <v>14</v>
      </c>
      <c r="O122" s="2">
        <v>14</v>
      </c>
    </row>
    <row r="123" spans="1:15" x14ac:dyDescent="0.3">
      <c r="A123" t="s">
        <v>43</v>
      </c>
      <c r="B123" t="s">
        <v>41</v>
      </c>
      <c r="C123" s="2" t="s">
        <v>10</v>
      </c>
      <c r="D123" s="3">
        <v>0.19722222222222222</v>
      </c>
      <c r="E123" s="2">
        <v>32</v>
      </c>
      <c r="F123" s="2">
        <v>24</v>
      </c>
      <c r="G123" s="2">
        <v>24</v>
      </c>
      <c r="H123" s="3">
        <v>0.4069444444444445</v>
      </c>
      <c r="I123" s="2">
        <v>28</v>
      </c>
      <c r="J123" s="2">
        <v>21</v>
      </c>
      <c r="K123" s="2">
        <v>21</v>
      </c>
      <c r="L123" s="4">
        <v>1.0275810185185185E-2</v>
      </c>
      <c r="M123" s="2">
        <v>21</v>
      </c>
      <c r="N123" s="2">
        <v>16</v>
      </c>
      <c r="O123" s="2">
        <v>16</v>
      </c>
    </row>
    <row r="124" spans="1:15" x14ac:dyDescent="0.3">
      <c r="A124" t="s">
        <v>55</v>
      </c>
      <c r="B124" t="s">
        <v>41</v>
      </c>
      <c r="C124" s="2" t="s">
        <v>56</v>
      </c>
      <c r="D124" s="3">
        <v>0.20138888888888887</v>
      </c>
      <c r="E124" s="2">
        <v>94</v>
      </c>
      <c r="F124" s="2">
        <v>73</v>
      </c>
      <c r="G124" s="2">
        <v>73</v>
      </c>
      <c r="H124" s="3">
        <v>0.41250000000000003</v>
      </c>
      <c r="I124" s="2">
        <v>50</v>
      </c>
      <c r="J124" s="2">
        <v>38</v>
      </c>
      <c r="K124" s="2">
        <v>38</v>
      </c>
      <c r="L124" s="4">
        <v>1.0310416666666667E-2</v>
      </c>
      <c r="M124" s="2">
        <v>28</v>
      </c>
      <c r="N124" s="2">
        <v>20</v>
      </c>
      <c r="O124" s="2">
        <v>20</v>
      </c>
    </row>
    <row r="125" spans="1:15" x14ac:dyDescent="0.3">
      <c r="A125" t="s">
        <v>89</v>
      </c>
      <c r="B125" t="s">
        <v>41</v>
      </c>
      <c r="C125" s="2" t="s">
        <v>10</v>
      </c>
      <c r="D125" s="3">
        <v>0.20138888888888887</v>
      </c>
      <c r="E125" s="2">
        <v>93</v>
      </c>
      <c r="F125" s="2">
        <v>72</v>
      </c>
      <c r="G125" s="2">
        <v>72</v>
      </c>
      <c r="H125" s="3">
        <v>0.41180555555555554</v>
      </c>
      <c r="I125" s="2">
        <v>47</v>
      </c>
      <c r="J125" s="2">
        <v>36</v>
      </c>
      <c r="K125" s="2">
        <v>36</v>
      </c>
      <c r="L125" s="4">
        <v>1.0432638888888889E-2</v>
      </c>
      <c r="M125" s="2">
        <v>51</v>
      </c>
      <c r="N125" s="2">
        <v>40</v>
      </c>
      <c r="O125" s="2">
        <v>40</v>
      </c>
    </row>
    <row r="126" spans="1:15" x14ac:dyDescent="0.3">
      <c r="A126" t="s">
        <v>140</v>
      </c>
      <c r="B126" t="s">
        <v>41</v>
      </c>
      <c r="C126" s="2" t="s">
        <v>10</v>
      </c>
      <c r="D126" s="3">
        <v>0.20138888888888887</v>
      </c>
      <c r="E126" s="2">
        <v>95</v>
      </c>
      <c r="F126" s="2">
        <v>74</v>
      </c>
      <c r="G126" s="2">
        <v>74</v>
      </c>
      <c r="H126" s="3">
        <v>0.41875000000000001</v>
      </c>
      <c r="I126" s="2">
        <v>79</v>
      </c>
      <c r="J126" s="2">
        <v>63</v>
      </c>
      <c r="K126" s="2">
        <v>63</v>
      </c>
      <c r="L126" s="4">
        <v>1.062349537037037E-2</v>
      </c>
      <c r="M126" s="2">
        <v>90</v>
      </c>
      <c r="N126" s="2">
        <v>69</v>
      </c>
      <c r="O126" s="2">
        <v>69</v>
      </c>
    </row>
    <row r="127" spans="1:15" x14ac:dyDescent="0.3">
      <c r="A127" t="s">
        <v>167</v>
      </c>
      <c r="B127" t="s">
        <v>41</v>
      </c>
      <c r="C127" s="2" t="s">
        <v>10</v>
      </c>
      <c r="D127" s="3">
        <v>0.20347222222222219</v>
      </c>
      <c r="E127" s="2">
        <v>128</v>
      </c>
      <c r="F127" s="2">
        <v>96</v>
      </c>
      <c r="H127" s="3">
        <v>0.4236111111111111</v>
      </c>
      <c r="I127" s="2">
        <v>120</v>
      </c>
      <c r="J127" s="2">
        <v>92</v>
      </c>
      <c r="L127" s="4">
        <v>1.0731712962962964E-2</v>
      </c>
      <c r="M127" s="2">
        <v>113</v>
      </c>
      <c r="N127" s="2">
        <v>87</v>
      </c>
      <c r="O127" s="2"/>
    </row>
    <row r="128" spans="1:15" x14ac:dyDescent="0.3">
      <c r="A128" t="s">
        <v>228</v>
      </c>
      <c r="B128" t="s">
        <v>41</v>
      </c>
      <c r="C128" s="2" t="s">
        <v>10</v>
      </c>
      <c r="D128" s="3">
        <v>0.20416666666666669</v>
      </c>
      <c r="E128" s="2">
        <v>137</v>
      </c>
      <c r="F128" s="2">
        <v>105</v>
      </c>
      <c r="H128" s="3">
        <v>0.43124999999999997</v>
      </c>
      <c r="I128" s="2">
        <v>158</v>
      </c>
      <c r="J128" s="2">
        <v>124</v>
      </c>
      <c r="L128" s="4">
        <v>1.1021412037037036E-2</v>
      </c>
      <c r="M128" s="2">
        <v>169</v>
      </c>
      <c r="N128" s="2">
        <v>135</v>
      </c>
      <c r="O128" s="2"/>
    </row>
    <row r="129" spans="1:15" x14ac:dyDescent="0.3">
      <c r="A129" t="s">
        <v>63</v>
      </c>
      <c r="B129" t="s">
        <v>64</v>
      </c>
      <c r="C129" s="2" t="s">
        <v>7</v>
      </c>
      <c r="D129" s="3">
        <v>0.19722222222222222</v>
      </c>
      <c r="E129" s="2">
        <v>33</v>
      </c>
      <c r="F129" s="2">
        <v>25</v>
      </c>
      <c r="G129" s="2">
        <v>25</v>
      </c>
      <c r="H129" s="3">
        <v>0.40833333333333338</v>
      </c>
      <c r="I129" s="2">
        <v>31</v>
      </c>
      <c r="J129" s="2">
        <v>23</v>
      </c>
      <c r="K129" s="2">
        <v>23</v>
      </c>
      <c r="L129" s="4">
        <v>1.037037037037037E-2</v>
      </c>
      <c r="M129" s="2">
        <v>34</v>
      </c>
      <c r="N129" s="2">
        <v>24</v>
      </c>
      <c r="O129" s="2">
        <v>24</v>
      </c>
    </row>
    <row r="130" spans="1:15" x14ac:dyDescent="0.3">
      <c r="A130" t="s">
        <v>91</v>
      </c>
      <c r="B130" t="s">
        <v>64</v>
      </c>
      <c r="C130" s="2" t="s">
        <v>10</v>
      </c>
      <c r="D130" s="3">
        <v>0.19791666666666666</v>
      </c>
      <c r="E130" s="2">
        <v>42</v>
      </c>
      <c r="F130" s="2">
        <v>33</v>
      </c>
      <c r="G130" s="2">
        <v>33</v>
      </c>
      <c r="H130" s="3">
        <v>0.41041666666666665</v>
      </c>
      <c r="I130" s="2">
        <v>39</v>
      </c>
      <c r="J130" s="2">
        <v>30</v>
      </c>
      <c r="K130" s="2">
        <v>30</v>
      </c>
      <c r="L130" s="4">
        <v>1.047013888888889E-2</v>
      </c>
      <c r="M130" s="2">
        <v>53</v>
      </c>
      <c r="N130" s="2">
        <v>41</v>
      </c>
      <c r="O130" s="2">
        <v>41</v>
      </c>
    </row>
    <row r="131" spans="1:15" x14ac:dyDescent="0.3">
      <c r="A131" t="s">
        <v>106</v>
      </c>
      <c r="B131" t="s">
        <v>64</v>
      </c>
      <c r="C131" s="2" t="s">
        <v>10</v>
      </c>
      <c r="D131" s="3">
        <v>0.1986111111111111</v>
      </c>
      <c r="E131" s="2">
        <v>53</v>
      </c>
      <c r="F131" s="2">
        <v>43</v>
      </c>
      <c r="G131" s="2">
        <v>43</v>
      </c>
      <c r="H131" s="3">
        <v>0.41319444444444442</v>
      </c>
      <c r="I131" s="2">
        <v>54</v>
      </c>
      <c r="J131" s="2">
        <v>42</v>
      </c>
      <c r="K131" s="2">
        <v>42</v>
      </c>
      <c r="L131" s="4">
        <v>1.0538657407407406E-2</v>
      </c>
      <c r="M131" s="2">
        <v>65</v>
      </c>
      <c r="N131" s="2">
        <v>51</v>
      </c>
      <c r="O131" s="2">
        <v>51</v>
      </c>
    </row>
    <row r="132" spans="1:15" x14ac:dyDescent="0.3">
      <c r="A132" t="s">
        <v>206</v>
      </c>
      <c r="B132" t="s">
        <v>64</v>
      </c>
      <c r="C132" s="2" t="s">
        <v>74</v>
      </c>
      <c r="D132" s="3">
        <v>0.20972222222222223</v>
      </c>
      <c r="E132" s="2">
        <v>185</v>
      </c>
      <c r="F132" s="2">
        <v>151</v>
      </c>
      <c r="G132" s="2">
        <v>151</v>
      </c>
      <c r="H132" s="3">
        <v>0.43541666666666662</v>
      </c>
      <c r="I132" s="2">
        <v>178</v>
      </c>
      <c r="J132" s="2">
        <v>143</v>
      </c>
      <c r="K132" s="2">
        <v>143</v>
      </c>
      <c r="L132" s="4">
        <v>1.0945486111111111E-2</v>
      </c>
      <c r="M132" s="2">
        <v>148</v>
      </c>
      <c r="N132" s="2">
        <v>116</v>
      </c>
      <c r="O132" s="2">
        <v>116</v>
      </c>
    </row>
    <row r="133" spans="1:15" x14ac:dyDescent="0.3">
      <c r="A133" t="s">
        <v>237</v>
      </c>
      <c r="B133" t="s">
        <v>64</v>
      </c>
      <c r="C133" s="2" t="s">
        <v>56</v>
      </c>
      <c r="D133" s="3">
        <v>0.20972222222222223</v>
      </c>
      <c r="E133" s="2">
        <v>187</v>
      </c>
      <c r="F133" s="2">
        <v>153</v>
      </c>
      <c r="H133" s="3">
        <v>0.4375</v>
      </c>
      <c r="I133" s="2">
        <v>182</v>
      </c>
      <c r="J133" s="2">
        <v>147</v>
      </c>
      <c r="K133" s="2">
        <v>147</v>
      </c>
      <c r="L133" s="4">
        <v>1.1067939814814813E-2</v>
      </c>
      <c r="M133" s="2">
        <v>177</v>
      </c>
      <c r="N133" s="2">
        <v>142</v>
      </c>
      <c r="O133" s="2">
        <v>142</v>
      </c>
    </row>
    <row r="134" spans="1:15" x14ac:dyDescent="0.3">
      <c r="A134" t="s">
        <v>239</v>
      </c>
      <c r="B134" t="s">
        <v>64</v>
      </c>
      <c r="C134" s="2" t="s">
        <v>10</v>
      </c>
      <c r="D134" s="3">
        <v>0.21041666666666667</v>
      </c>
      <c r="E134" s="2">
        <v>191</v>
      </c>
      <c r="F134" s="2">
        <v>157</v>
      </c>
      <c r="H134" s="3">
        <v>0.43958333333333338</v>
      </c>
      <c r="I134" s="2">
        <v>191</v>
      </c>
      <c r="J134" s="2">
        <v>156</v>
      </c>
      <c r="L134" s="4">
        <v>1.1079398148148149E-2</v>
      </c>
      <c r="M134" s="2">
        <v>179</v>
      </c>
      <c r="N134" s="2">
        <v>144</v>
      </c>
      <c r="O134" s="2"/>
    </row>
    <row r="135" spans="1:15" x14ac:dyDescent="0.3">
      <c r="A135" t="s">
        <v>262</v>
      </c>
      <c r="B135" t="s">
        <v>64</v>
      </c>
      <c r="C135" s="2" t="s">
        <v>56</v>
      </c>
      <c r="D135" s="3">
        <v>0.2076388888888889</v>
      </c>
      <c r="E135" s="2">
        <v>166</v>
      </c>
      <c r="F135" s="2">
        <v>133</v>
      </c>
      <c r="G135" s="2">
        <v>133</v>
      </c>
      <c r="H135" s="3">
        <v>0.44444444444444442</v>
      </c>
      <c r="I135" s="2">
        <v>197</v>
      </c>
      <c r="J135" s="2">
        <v>162</v>
      </c>
      <c r="L135" s="4">
        <v>1.1379976851851851E-2</v>
      </c>
      <c r="M135" s="2">
        <v>202</v>
      </c>
      <c r="N135" s="2">
        <v>167</v>
      </c>
      <c r="O135" s="2"/>
    </row>
    <row r="136" spans="1:15" x14ac:dyDescent="0.3">
      <c r="A136" t="s">
        <v>96</v>
      </c>
      <c r="B136" t="s">
        <v>97</v>
      </c>
      <c r="C136" s="2" t="s">
        <v>10</v>
      </c>
      <c r="D136" s="3">
        <v>0.19930555555555554</v>
      </c>
      <c r="E136" s="2">
        <v>57</v>
      </c>
      <c r="F136" s="6">
        <v>0</v>
      </c>
      <c r="G136" s="6">
        <v>0</v>
      </c>
      <c r="H136" s="3">
        <v>0.41388888888888892</v>
      </c>
      <c r="I136" s="2">
        <v>60</v>
      </c>
      <c r="J136" s="6">
        <v>0</v>
      </c>
      <c r="K136" s="6">
        <v>0</v>
      </c>
      <c r="L136" s="4">
        <v>1.0506134259259258E-2</v>
      </c>
      <c r="M136" s="2">
        <v>57</v>
      </c>
      <c r="N136" s="6">
        <v>0</v>
      </c>
      <c r="O136" s="6">
        <v>0</v>
      </c>
    </row>
    <row r="137" spans="1:15" x14ac:dyDescent="0.3">
      <c r="A137" t="s">
        <v>178</v>
      </c>
      <c r="B137" t="s">
        <v>97</v>
      </c>
      <c r="C137" s="2" t="s">
        <v>7</v>
      </c>
      <c r="D137" s="3">
        <v>0.19930555555555554</v>
      </c>
      <c r="E137" s="2">
        <v>62</v>
      </c>
      <c r="F137" s="6">
        <v>0</v>
      </c>
      <c r="G137" s="6">
        <v>0</v>
      </c>
      <c r="H137" s="3">
        <v>0.4201388888888889</v>
      </c>
      <c r="I137" s="2">
        <v>90</v>
      </c>
      <c r="J137" s="6">
        <v>0</v>
      </c>
      <c r="K137" s="6">
        <v>0</v>
      </c>
      <c r="L137" s="4">
        <v>1.0780439814814816E-2</v>
      </c>
      <c r="M137" s="2">
        <v>123</v>
      </c>
      <c r="N137" s="6">
        <v>0</v>
      </c>
      <c r="O137" s="6">
        <v>0</v>
      </c>
    </row>
    <row r="138" spans="1:15" x14ac:dyDescent="0.3">
      <c r="A138" t="s">
        <v>18</v>
      </c>
      <c r="B138" t="s">
        <v>19</v>
      </c>
      <c r="C138" s="2" t="s">
        <v>7</v>
      </c>
      <c r="D138" s="3">
        <v>0.19583333333333333</v>
      </c>
      <c r="E138" s="2">
        <v>11</v>
      </c>
      <c r="F138" s="6">
        <v>0</v>
      </c>
      <c r="G138" s="6">
        <v>0</v>
      </c>
      <c r="H138" s="3">
        <v>0.40208333333333335</v>
      </c>
      <c r="I138" s="2">
        <v>10</v>
      </c>
      <c r="J138" s="6">
        <v>0</v>
      </c>
      <c r="K138" s="6">
        <v>0</v>
      </c>
      <c r="L138" s="4">
        <v>1.0078819444444444E-2</v>
      </c>
      <c r="M138" s="2">
        <v>7</v>
      </c>
      <c r="N138" s="6">
        <v>0</v>
      </c>
      <c r="O138" s="6">
        <v>0</v>
      </c>
    </row>
    <row r="139" spans="1:15" x14ac:dyDescent="0.3">
      <c r="A139" t="s">
        <v>181</v>
      </c>
      <c r="B139" t="s">
        <v>182</v>
      </c>
      <c r="C139" s="2" t="s">
        <v>10</v>
      </c>
      <c r="D139" s="3">
        <v>0.20277777777777781</v>
      </c>
      <c r="E139" s="2">
        <v>120</v>
      </c>
      <c r="F139" s="2">
        <v>90</v>
      </c>
      <c r="G139" s="2">
        <v>90</v>
      </c>
      <c r="H139" s="3">
        <v>0.42777777777777781</v>
      </c>
      <c r="I139" s="2">
        <v>142</v>
      </c>
      <c r="J139" s="2">
        <v>110</v>
      </c>
      <c r="K139" s="2">
        <v>110</v>
      </c>
      <c r="L139" s="4">
        <v>1.0795601851851853E-2</v>
      </c>
      <c r="M139" s="2">
        <v>125</v>
      </c>
      <c r="N139" s="2">
        <v>96</v>
      </c>
      <c r="O139" s="2">
        <v>96</v>
      </c>
    </row>
    <row r="140" spans="1:15" x14ac:dyDescent="0.3">
      <c r="A140" t="s">
        <v>194</v>
      </c>
      <c r="B140" t="s">
        <v>182</v>
      </c>
      <c r="C140" s="2" t="s">
        <v>10</v>
      </c>
      <c r="D140" s="3">
        <v>0.19791666666666666</v>
      </c>
      <c r="E140" s="2">
        <v>46</v>
      </c>
      <c r="F140" s="2">
        <v>37</v>
      </c>
      <c r="G140" s="2">
        <v>37</v>
      </c>
      <c r="H140" s="3">
        <v>0.42222222222222222</v>
      </c>
      <c r="I140" s="2">
        <v>107</v>
      </c>
      <c r="J140" s="2">
        <v>82</v>
      </c>
      <c r="K140" s="2">
        <v>82</v>
      </c>
      <c r="L140" s="4">
        <v>1.0841319444444443E-2</v>
      </c>
      <c r="M140" s="2">
        <v>136</v>
      </c>
      <c r="N140" s="2">
        <v>106</v>
      </c>
      <c r="O140" s="2">
        <v>106</v>
      </c>
    </row>
    <row r="141" spans="1:15" x14ac:dyDescent="0.3">
      <c r="A141" t="s">
        <v>226</v>
      </c>
      <c r="B141" t="s">
        <v>182</v>
      </c>
      <c r="C141" s="2" t="s">
        <v>10</v>
      </c>
      <c r="D141" s="3">
        <v>0.20277777777777781</v>
      </c>
      <c r="E141" s="2">
        <v>121</v>
      </c>
      <c r="F141" s="2">
        <v>91</v>
      </c>
      <c r="G141" s="2">
        <v>91</v>
      </c>
      <c r="H141" s="3">
        <v>0.4291666666666667</v>
      </c>
      <c r="I141" s="2">
        <v>147</v>
      </c>
      <c r="J141" s="2">
        <v>115</v>
      </c>
      <c r="K141" s="2">
        <v>115</v>
      </c>
      <c r="L141" s="4">
        <v>1.1013078703703704E-2</v>
      </c>
      <c r="M141" s="2">
        <v>167</v>
      </c>
      <c r="N141" s="2">
        <v>133</v>
      </c>
      <c r="O141" s="2">
        <v>133</v>
      </c>
    </row>
    <row r="142" spans="1:15" x14ac:dyDescent="0.3">
      <c r="A142" t="s">
        <v>242</v>
      </c>
      <c r="B142" t="s">
        <v>182</v>
      </c>
      <c r="C142" s="2" t="s">
        <v>7</v>
      </c>
      <c r="D142" s="3">
        <v>0.20902777777777778</v>
      </c>
      <c r="E142" s="2">
        <v>184</v>
      </c>
      <c r="F142" s="2">
        <v>150</v>
      </c>
      <c r="G142" s="2">
        <v>150</v>
      </c>
      <c r="H142" s="3">
        <v>0.43958333333333338</v>
      </c>
      <c r="I142" s="2">
        <v>190</v>
      </c>
      <c r="J142" s="2">
        <v>155</v>
      </c>
      <c r="K142" s="2">
        <v>155</v>
      </c>
      <c r="L142" s="4">
        <v>1.1087037037037036E-2</v>
      </c>
      <c r="M142" s="2">
        <v>182</v>
      </c>
      <c r="N142" s="2">
        <v>147</v>
      </c>
      <c r="O142" s="2">
        <v>147</v>
      </c>
    </row>
    <row r="143" spans="1:15" x14ac:dyDescent="0.3">
      <c r="A143" t="s">
        <v>259</v>
      </c>
      <c r="B143" t="s">
        <v>182</v>
      </c>
      <c r="C143" s="2" t="s">
        <v>10</v>
      </c>
      <c r="D143" s="3">
        <v>0.21249999999999999</v>
      </c>
      <c r="E143" s="2">
        <v>197</v>
      </c>
      <c r="F143" s="2">
        <v>163</v>
      </c>
      <c r="G143" s="2">
        <v>163</v>
      </c>
      <c r="H143" s="3">
        <v>0.4458333333333333</v>
      </c>
      <c r="I143" s="2">
        <v>202</v>
      </c>
      <c r="J143" s="2">
        <v>167</v>
      </c>
      <c r="K143" s="2">
        <v>167</v>
      </c>
      <c r="L143" s="4">
        <v>1.1338425925925925E-2</v>
      </c>
      <c r="M143" s="2">
        <v>199</v>
      </c>
      <c r="N143" s="2">
        <v>164</v>
      </c>
      <c r="O143" s="2">
        <v>164</v>
      </c>
    </row>
    <row r="144" spans="1:15" x14ac:dyDescent="0.3">
      <c r="A144" t="s">
        <v>264</v>
      </c>
      <c r="B144" t="s">
        <v>182</v>
      </c>
      <c r="C144" s="2" t="s">
        <v>56</v>
      </c>
      <c r="D144" s="3">
        <v>0.21388888888888891</v>
      </c>
      <c r="E144" s="2">
        <v>201</v>
      </c>
      <c r="F144" s="2">
        <v>167</v>
      </c>
      <c r="H144" s="3">
        <v>0.45763888888888887</v>
      </c>
      <c r="I144" s="2">
        <v>207</v>
      </c>
      <c r="J144" s="2">
        <v>172</v>
      </c>
      <c r="L144" s="4">
        <v>1.1700578703703703E-2</v>
      </c>
      <c r="M144" s="2">
        <v>204</v>
      </c>
      <c r="N144" s="2">
        <v>169</v>
      </c>
      <c r="O144" s="2"/>
    </row>
    <row r="145" spans="1:15" x14ac:dyDescent="0.3">
      <c r="A145" t="s">
        <v>265</v>
      </c>
      <c r="B145" t="s">
        <v>182</v>
      </c>
      <c r="C145" s="2" t="s">
        <v>10</v>
      </c>
      <c r="D145" s="3">
        <v>0.21319444444444444</v>
      </c>
      <c r="E145" s="2">
        <v>200</v>
      </c>
      <c r="F145" s="2">
        <v>166</v>
      </c>
      <c r="H145" s="3">
        <v>0.45694444444444443</v>
      </c>
      <c r="I145" s="2">
        <v>205</v>
      </c>
      <c r="J145" s="2">
        <v>170</v>
      </c>
      <c r="L145" s="4">
        <v>1.176087962962963E-2</v>
      </c>
      <c r="M145" s="2">
        <v>205</v>
      </c>
      <c r="N145" s="2">
        <v>170</v>
      </c>
      <c r="O145" s="2"/>
    </row>
    <row r="146" spans="1:15" x14ac:dyDescent="0.3">
      <c r="A146" t="s">
        <v>75</v>
      </c>
      <c r="B146" t="s">
        <v>76</v>
      </c>
      <c r="C146" s="2" t="s">
        <v>10</v>
      </c>
      <c r="D146" s="3">
        <v>0.1986111111111111</v>
      </c>
      <c r="E146" s="2">
        <v>54</v>
      </c>
      <c r="F146" s="2">
        <v>44</v>
      </c>
      <c r="G146" s="2">
        <v>44</v>
      </c>
      <c r="H146" s="3">
        <v>0.41388888888888892</v>
      </c>
      <c r="I146" s="2">
        <v>59</v>
      </c>
      <c r="J146" s="2">
        <v>46</v>
      </c>
      <c r="K146" s="2">
        <v>46</v>
      </c>
      <c r="L146" s="4">
        <v>1.0405439814814814E-2</v>
      </c>
      <c r="M146" s="2">
        <v>41</v>
      </c>
      <c r="N146" s="2">
        <v>30</v>
      </c>
      <c r="O146" s="2">
        <v>30</v>
      </c>
    </row>
    <row r="147" spans="1:15" x14ac:dyDescent="0.3">
      <c r="A147" t="s">
        <v>81</v>
      </c>
      <c r="B147" t="s">
        <v>76</v>
      </c>
      <c r="C147" s="2" t="s">
        <v>7</v>
      </c>
      <c r="D147" s="3">
        <v>0.20486111111111113</v>
      </c>
      <c r="E147" s="2">
        <v>139</v>
      </c>
      <c r="F147" s="2">
        <v>107</v>
      </c>
      <c r="G147" s="2">
        <v>107</v>
      </c>
      <c r="H147" s="3">
        <v>0.42083333333333334</v>
      </c>
      <c r="I147" s="2">
        <v>102</v>
      </c>
      <c r="J147" s="2">
        <v>79</v>
      </c>
      <c r="K147" s="2">
        <v>79</v>
      </c>
      <c r="L147" s="4">
        <v>1.0415625E-2</v>
      </c>
      <c r="M147" s="2">
        <v>45</v>
      </c>
      <c r="N147" s="2">
        <v>34</v>
      </c>
      <c r="O147" s="2">
        <v>34</v>
      </c>
    </row>
    <row r="148" spans="1:15" x14ac:dyDescent="0.3">
      <c r="A148" t="s">
        <v>104</v>
      </c>
      <c r="B148" t="s">
        <v>76</v>
      </c>
      <c r="C148" s="2" t="s">
        <v>56</v>
      </c>
      <c r="D148" s="3">
        <v>0.20416666666666669</v>
      </c>
      <c r="E148" s="2">
        <v>131</v>
      </c>
      <c r="F148" s="2">
        <v>99</v>
      </c>
      <c r="G148" s="2">
        <v>99</v>
      </c>
      <c r="H148" s="3">
        <v>0.42083333333333334</v>
      </c>
      <c r="I148" s="2">
        <v>101</v>
      </c>
      <c r="J148" s="2">
        <v>78</v>
      </c>
      <c r="K148" s="2">
        <v>78</v>
      </c>
      <c r="L148" s="4">
        <v>1.0533101851851851E-2</v>
      </c>
      <c r="M148" s="2">
        <v>63</v>
      </c>
      <c r="N148" s="2">
        <v>49</v>
      </c>
      <c r="O148" s="2">
        <v>49</v>
      </c>
    </row>
    <row r="149" spans="1:15" x14ac:dyDescent="0.3">
      <c r="A149" t="s">
        <v>129</v>
      </c>
      <c r="B149" t="s">
        <v>76</v>
      </c>
      <c r="C149" s="2" t="s">
        <v>10</v>
      </c>
      <c r="D149" s="3">
        <v>0.20486111111111113</v>
      </c>
      <c r="E149" s="2">
        <v>140</v>
      </c>
      <c r="F149" s="2">
        <v>108</v>
      </c>
      <c r="G149" s="2">
        <v>108</v>
      </c>
      <c r="H149" s="3">
        <v>0.42152777777777778</v>
      </c>
      <c r="I149" s="2">
        <v>106</v>
      </c>
      <c r="J149" s="2">
        <v>81</v>
      </c>
      <c r="K149" s="2">
        <v>81</v>
      </c>
      <c r="L149" s="4">
        <v>1.0595601851851851E-2</v>
      </c>
      <c r="M149" s="2">
        <v>82</v>
      </c>
      <c r="N149" s="2">
        <v>63</v>
      </c>
      <c r="O149" s="2">
        <v>63</v>
      </c>
    </row>
    <row r="150" spans="1:15" x14ac:dyDescent="0.3">
      <c r="A150" t="s">
        <v>168</v>
      </c>
      <c r="B150" t="s">
        <v>76</v>
      </c>
      <c r="C150" s="2" t="s">
        <v>10</v>
      </c>
      <c r="D150" s="3">
        <v>0.20486111111111113</v>
      </c>
      <c r="E150" s="2">
        <v>143</v>
      </c>
      <c r="F150" s="2">
        <v>111</v>
      </c>
      <c r="G150" s="2">
        <v>111</v>
      </c>
      <c r="H150" s="3">
        <v>0.42638888888888887</v>
      </c>
      <c r="I150" s="2">
        <v>137</v>
      </c>
      <c r="J150" s="2">
        <v>105</v>
      </c>
      <c r="K150" s="2">
        <v>105</v>
      </c>
      <c r="L150" s="4">
        <v>1.0735995370370371E-2</v>
      </c>
      <c r="M150" s="2">
        <v>114</v>
      </c>
      <c r="N150" s="2">
        <v>88</v>
      </c>
      <c r="O150" s="2">
        <v>88</v>
      </c>
    </row>
    <row r="151" spans="1:15" x14ac:dyDescent="0.3">
      <c r="A151" t="s">
        <v>205</v>
      </c>
      <c r="B151" t="s">
        <v>76</v>
      </c>
      <c r="C151" s="2" t="s">
        <v>7</v>
      </c>
      <c r="D151" s="3">
        <v>0.20833333333333334</v>
      </c>
      <c r="E151" s="2">
        <v>171</v>
      </c>
      <c r="F151" s="2">
        <v>138</v>
      </c>
      <c r="H151" s="3">
        <v>0.43402777777777773</v>
      </c>
      <c r="I151" s="2">
        <v>172</v>
      </c>
      <c r="J151" s="2">
        <v>138</v>
      </c>
      <c r="L151" s="4">
        <v>1.0943287037037036E-2</v>
      </c>
      <c r="M151" s="2">
        <v>147</v>
      </c>
      <c r="N151" s="2">
        <v>115</v>
      </c>
      <c r="O151" s="2"/>
    </row>
    <row r="152" spans="1:15" x14ac:dyDescent="0.3">
      <c r="A152" t="s">
        <v>247</v>
      </c>
      <c r="B152" t="s">
        <v>76</v>
      </c>
      <c r="C152" s="2" t="s">
        <v>7</v>
      </c>
      <c r="D152" s="3">
        <v>0.21041666666666667</v>
      </c>
      <c r="E152" s="2">
        <v>193</v>
      </c>
      <c r="F152" s="2">
        <v>159</v>
      </c>
      <c r="H152" s="3">
        <v>0.44375000000000003</v>
      </c>
      <c r="I152" s="2">
        <v>196</v>
      </c>
      <c r="J152" s="2">
        <v>161</v>
      </c>
      <c r="L152" s="4">
        <v>1.1150347222222223E-2</v>
      </c>
      <c r="M152" s="2">
        <v>187</v>
      </c>
      <c r="N152" s="2">
        <v>152</v>
      </c>
      <c r="O152" s="2"/>
    </row>
    <row r="153" spans="1:15" x14ac:dyDescent="0.3">
      <c r="A153" t="s">
        <v>111</v>
      </c>
      <c r="B153" t="s">
        <v>112</v>
      </c>
      <c r="C153" s="2" t="s">
        <v>7</v>
      </c>
      <c r="D153" s="3">
        <v>0.20208333333333331</v>
      </c>
      <c r="E153" s="2">
        <v>104</v>
      </c>
      <c r="F153" s="2">
        <v>81</v>
      </c>
      <c r="G153" s="2">
        <v>81</v>
      </c>
      <c r="H153" s="3">
        <v>0.41736111111111113</v>
      </c>
      <c r="I153" s="2">
        <v>74</v>
      </c>
      <c r="J153" s="2">
        <v>58</v>
      </c>
      <c r="K153" s="2">
        <v>58</v>
      </c>
      <c r="L153" s="4">
        <v>1.0554513888888888E-2</v>
      </c>
      <c r="M153" s="2">
        <v>69</v>
      </c>
      <c r="N153" s="2">
        <v>54</v>
      </c>
      <c r="O153" s="2">
        <v>54</v>
      </c>
    </row>
    <row r="154" spans="1:15" x14ac:dyDescent="0.3">
      <c r="A154" t="s">
        <v>125</v>
      </c>
      <c r="B154" t="s">
        <v>112</v>
      </c>
      <c r="C154" s="2" t="s">
        <v>7</v>
      </c>
      <c r="D154" s="3">
        <v>0.20208333333333331</v>
      </c>
      <c r="E154" s="2">
        <v>103</v>
      </c>
      <c r="F154" s="2">
        <v>80</v>
      </c>
      <c r="G154" s="2">
        <v>80</v>
      </c>
      <c r="H154" s="3">
        <v>0.41666666666666669</v>
      </c>
      <c r="I154" s="2">
        <v>71</v>
      </c>
      <c r="J154" s="2">
        <v>55</v>
      </c>
      <c r="K154" s="2">
        <v>55</v>
      </c>
      <c r="L154" s="4">
        <v>1.0579976851851851E-2</v>
      </c>
      <c r="M154" s="2">
        <v>79</v>
      </c>
      <c r="N154" s="2">
        <v>61</v>
      </c>
      <c r="O154" s="2">
        <v>61</v>
      </c>
    </row>
    <row r="155" spans="1:15" x14ac:dyDescent="0.3">
      <c r="A155" t="s">
        <v>141</v>
      </c>
      <c r="B155" t="s">
        <v>112</v>
      </c>
      <c r="C155" s="2" t="s">
        <v>56</v>
      </c>
      <c r="D155" s="3">
        <v>0.20694444444444446</v>
      </c>
      <c r="E155" s="2">
        <v>152</v>
      </c>
      <c r="F155" s="2">
        <v>119</v>
      </c>
      <c r="G155" s="2">
        <v>119</v>
      </c>
      <c r="H155" s="3">
        <v>0.42291666666666666</v>
      </c>
      <c r="I155" s="2">
        <v>115</v>
      </c>
      <c r="J155" s="2">
        <v>87</v>
      </c>
      <c r="K155" s="2">
        <v>87</v>
      </c>
      <c r="L155" s="4">
        <v>1.0626041666666667E-2</v>
      </c>
      <c r="M155" s="2">
        <v>91</v>
      </c>
      <c r="N155" s="2">
        <v>70</v>
      </c>
      <c r="O155" s="2">
        <v>70</v>
      </c>
    </row>
    <row r="156" spans="1:15" x14ac:dyDescent="0.3">
      <c r="A156" t="s">
        <v>157</v>
      </c>
      <c r="B156" t="s">
        <v>112</v>
      </c>
      <c r="C156" s="2" t="s">
        <v>7</v>
      </c>
      <c r="D156" s="3">
        <v>0.20138888888888887</v>
      </c>
      <c r="E156" s="2">
        <v>97</v>
      </c>
      <c r="F156" s="2">
        <v>75</v>
      </c>
      <c r="G156" s="2">
        <v>75</v>
      </c>
      <c r="H156" s="3">
        <v>0.41944444444444445</v>
      </c>
      <c r="I156" s="2">
        <v>85</v>
      </c>
      <c r="J156" s="2">
        <v>68</v>
      </c>
      <c r="K156" s="2">
        <v>68</v>
      </c>
      <c r="L156" s="4">
        <v>1.0693402777777777E-2</v>
      </c>
      <c r="M156" s="2">
        <v>105</v>
      </c>
      <c r="N156" s="2">
        <v>81</v>
      </c>
      <c r="O156" s="2">
        <v>81</v>
      </c>
    </row>
    <row r="157" spans="1:15" x14ac:dyDescent="0.3">
      <c r="A157" t="s">
        <v>203</v>
      </c>
      <c r="B157" t="s">
        <v>112</v>
      </c>
      <c r="C157" s="2" t="s">
        <v>10</v>
      </c>
      <c r="D157" s="3">
        <v>0.20486111111111113</v>
      </c>
      <c r="E157" s="2">
        <v>144</v>
      </c>
      <c r="F157" s="2">
        <v>112</v>
      </c>
      <c r="G157" s="2">
        <v>112</v>
      </c>
      <c r="H157" s="3">
        <v>0.42638888888888887</v>
      </c>
      <c r="I157" s="2">
        <v>138</v>
      </c>
      <c r="J157" s="2">
        <v>106</v>
      </c>
      <c r="K157" s="2">
        <v>106</v>
      </c>
      <c r="L157" s="4">
        <v>1.089386574074074E-2</v>
      </c>
      <c r="M157" s="2">
        <v>145</v>
      </c>
      <c r="N157" s="2">
        <v>113</v>
      </c>
      <c r="O157" s="2">
        <v>113</v>
      </c>
    </row>
    <row r="158" spans="1:15" x14ac:dyDescent="0.3">
      <c r="A158" t="s">
        <v>219</v>
      </c>
      <c r="B158" t="s">
        <v>112</v>
      </c>
      <c r="C158" s="2" t="s">
        <v>56</v>
      </c>
      <c r="D158" s="3">
        <v>0.20694444444444446</v>
      </c>
      <c r="E158" s="2">
        <v>158</v>
      </c>
      <c r="F158" s="2">
        <v>125</v>
      </c>
      <c r="H158" s="3">
        <v>0.43124999999999997</v>
      </c>
      <c r="I158" s="2">
        <v>160</v>
      </c>
      <c r="J158" s="2">
        <v>126</v>
      </c>
      <c r="L158" s="4">
        <v>1.0985532407407407E-2</v>
      </c>
      <c r="M158" s="2">
        <v>161</v>
      </c>
      <c r="N158" s="2">
        <v>128</v>
      </c>
      <c r="O158" s="2"/>
    </row>
    <row r="159" spans="1:15" x14ac:dyDescent="0.3">
      <c r="A159" t="s">
        <v>248</v>
      </c>
      <c r="B159" t="s">
        <v>112</v>
      </c>
      <c r="C159" s="2" t="s">
        <v>10</v>
      </c>
      <c r="D159" s="3">
        <v>0.2076388888888889</v>
      </c>
      <c r="E159" s="2">
        <v>163</v>
      </c>
      <c r="F159" s="2">
        <v>130</v>
      </c>
      <c r="H159" s="3">
        <v>0.43263888888888885</v>
      </c>
      <c r="I159" s="2">
        <v>165</v>
      </c>
      <c r="J159" s="2">
        <v>131</v>
      </c>
      <c r="L159" s="4">
        <v>1.1166203703703704E-2</v>
      </c>
      <c r="M159" s="2">
        <v>188</v>
      </c>
      <c r="N159" s="2">
        <v>153</v>
      </c>
      <c r="O159" s="2"/>
    </row>
    <row r="160" spans="1:15" x14ac:dyDescent="0.3">
      <c r="A160" t="s">
        <v>77</v>
      </c>
      <c r="B160" t="s">
        <v>78</v>
      </c>
      <c r="C160" s="2" t="s">
        <v>7</v>
      </c>
      <c r="D160" s="3">
        <v>0.19791666666666666</v>
      </c>
      <c r="E160" s="2">
        <v>43</v>
      </c>
      <c r="F160" s="2">
        <v>34</v>
      </c>
      <c r="G160" s="2">
        <v>34</v>
      </c>
      <c r="H160" s="3">
        <v>0.41041666666666665</v>
      </c>
      <c r="I160" s="2">
        <v>40</v>
      </c>
      <c r="J160" s="2">
        <v>31</v>
      </c>
      <c r="K160" s="2">
        <v>31</v>
      </c>
      <c r="L160" s="4">
        <v>1.0410995370370371E-2</v>
      </c>
      <c r="M160" s="2">
        <v>42</v>
      </c>
      <c r="N160" s="2">
        <v>31</v>
      </c>
      <c r="O160" s="2">
        <v>31</v>
      </c>
    </row>
    <row r="161" spans="1:15" x14ac:dyDescent="0.3">
      <c r="A161" t="s">
        <v>116</v>
      </c>
      <c r="B161" t="s">
        <v>78</v>
      </c>
      <c r="C161" s="2" t="s">
        <v>7</v>
      </c>
      <c r="D161" s="3">
        <v>0.19930555555555554</v>
      </c>
      <c r="E161" s="2">
        <v>59</v>
      </c>
      <c r="F161" s="2">
        <v>47</v>
      </c>
      <c r="G161" s="2">
        <v>47</v>
      </c>
      <c r="H161" s="3">
        <v>0.41666666666666669</v>
      </c>
      <c r="I161" s="2">
        <v>68</v>
      </c>
      <c r="J161" s="2">
        <v>53</v>
      </c>
      <c r="K161" s="2">
        <v>53</v>
      </c>
      <c r="L161" s="4">
        <v>1.0562615740740739E-2</v>
      </c>
      <c r="M161" s="2">
        <v>73</v>
      </c>
      <c r="N161" s="2">
        <v>58</v>
      </c>
      <c r="O161" s="2">
        <v>58</v>
      </c>
    </row>
    <row r="162" spans="1:15" x14ac:dyDescent="0.3">
      <c r="A162" t="s">
        <v>121</v>
      </c>
      <c r="B162" t="s">
        <v>78</v>
      </c>
      <c r="C162" s="2" t="s">
        <v>7</v>
      </c>
      <c r="D162" s="3">
        <v>0.20069444444444443</v>
      </c>
      <c r="E162" s="2">
        <v>83</v>
      </c>
      <c r="F162" s="2">
        <v>65</v>
      </c>
      <c r="G162" s="2">
        <v>65</v>
      </c>
      <c r="H162" s="3">
        <v>0.41875000000000001</v>
      </c>
      <c r="I162" s="2">
        <v>78</v>
      </c>
      <c r="J162" s="2">
        <v>62</v>
      </c>
      <c r="K162" s="2">
        <v>62</v>
      </c>
      <c r="L162" s="4">
        <v>1.0573958333333333E-2</v>
      </c>
      <c r="M162" s="2">
        <v>76</v>
      </c>
      <c r="N162" s="2">
        <v>59</v>
      </c>
      <c r="O162" s="2">
        <v>59</v>
      </c>
    </row>
    <row r="163" spans="1:15" x14ac:dyDescent="0.3">
      <c r="A163" t="s">
        <v>153</v>
      </c>
      <c r="B163" t="s">
        <v>78</v>
      </c>
      <c r="C163" s="2" t="s">
        <v>7</v>
      </c>
      <c r="D163" s="3">
        <v>0.20138888888888887</v>
      </c>
      <c r="E163" s="2">
        <v>101</v>
      </c>
      <c r="F163" s="2">
        <v>79</v>
      </c>
      <c r="G163" s="2">
        <v>79</v>
      </c>
      <c r="H163" s="3">
        <v>0.42291666666666666</v>
      </c>
      <c r="I163" s="2">
        <v>113</v>
      </c>
      <c r="J163" s="2">
        <v>85</v>
      </c>
      <c r="K163" s="2">
        <v>85</v>
      </c>
      <c r="L163" s="4">
        <v>1.0671759259259258E-2</v>
      </c>
      <c r="M163" s="2">
        <v>102</v>
      </c>
      <c r="N163" s="2">
        <v>79</v>
      </c>
      <c r="O163" s="2">
        <v>79</v>
      </c>
    </row>
    <row r="164" spans="1:15" x14ac:dyDescent="0.3">
      <c r="A164" t="s">
        <v>172</v>
      </c>
      <c r="B164" t="s">
        <v>78</v>
      </c>
      <c r="C164" s="2" t="s">
        <v>7</v>
      </c>
      <c r="D164" s="3">
        <v>0.20208333333333331</v>
      </c>
      <c r="E164" s="2">
        <v>107</v>
      </c>
      <c r="F164" s="2">
        <v>82</v>
      </c>
      <c r="G164" s="2">
        <v>82</v>
      </c>
      <c r="H164" s="3">
        <v>0.4236111111111111</v>
      </c>
      <c r="I164" s="2">
        <v>118</v>
      </c>
      <c r="J164" s="2">
        <v>90</v>
      </c>
      <c r="K164" s="2">
        <v>90</v>
      </c>
      <c r="L164" s="4">
        <v>1.0749421296296295E-2</v>
      </c>
      <c r="M164" s="2">
        <v>118</v>
      </c>
      <c r="N164" s="2">
        <v>92</v>
      </c>
      <c r="O164" s="2">
        <v>92</v>
      </c>
    </row>
    <row r="165" spans="1:15" x14ac:dyDescent="0.3">
      <c r="A165" t="s">
        <v>184</v>
      </c>
      <c r="B165" t="s">
        <v>78</v>
      </c>
      <c r="C165" s="2" t="s">
        <v>56</v>
      </c>
      <c r="D165" s="3">
        <v>0.20208333333333331</v>
      </c>
      <c r="E165" s="2">
        <v>108</v>
      </c>
      <c r="F165" s="2">
        <v>83</v>
      </c>
      <c r="H165" s="3">
        <v>0.42430555555555555</v>
      </c>
      <c r="I165" s="2">
        <v>122</v>
      </c>
      <c r="J165" s="2">
        <v>94</v>
      </c>
      <c r="L165" s="4">
        <v>1.0798842592592591E-2</v>
      </c>
      <c r="M165" s="2">
        <v>127</v>
      </c>
      <c r="N165" s="2">
        <v>98</v>
      </c>
      <c r="O165" s="2"/>
    </row>
    <row r="166" spans="1:15" x14ac:dyDescent="0.3">
      <c r="A166" t="s">
        <v>255</v>
      </c>
      <c r="B166" t="s">
        <v>78</v>
      </c>
      <c r="C166" s="2" t="s">
        <v>10</v>
      </c>
      <c r="D166" s="3">
        <v>0.21249999999999999</v>
      </c>
      <c r="E166" s="2">
        <v>196</v>
      </c>
      <c r="F166" s="2">
        <v>162</v>
      </c>
      <c r="H166" s="3">
        <v>0.44444444444444442</v>
      </c>
      <c r="I166" s="2">
        <v>199</v>
      </c>
      <c r="J166" s="2">
        <v>164</v>
      </c>
      <c r="L166" s="4">
        <v>1.1294791666666667E-2</v>
      </c>
      <c r="M166" s="2">
        <v>195</v>
      </c>
      <c r="N166" s="2">
        <v>160</v>
      </c>
      <c r="O166" s="2"/>
    </row>
    <row r="167" spans="1:15" x14ac:dyDescent="0.3">
      <c r="A167" t="s">
        <v>46</v>
      </c>
      <c r="B167" t="s">
        <v>47</v>
      </c>
      <c r="C167" s="2" t="s">
        <v>7</v>
      </c>
      <c r="D167" s="3">
        <v>0.19652777777777777</v>
      </c>
      <c r="E167" s="2">
        <v>26</v>
      </c>
      <c r="F167" s="6">
        <v>0</v>
      </c>
      <c r="G167" s="6">
        <v>0</v>
      </c>
      <c r="H167" s="3">
        <v>0.40486111111111112</v>
      </c>
      <c r="I167" s="2">
        <v>19</v>
      </c>
      <c r="J167" s="6">
        <v>0</v>
      </c>
      <c r="K167" s="6">
        <v>0</v>
      </c>
      <c r="L167" s="4">
        <v>1.0292592592592593E-2</v>
      </c>
      <c r="M167" s="2">
        <v>23</v>
      </c>
      <c r="N167" s="6">
        <v>0</v>
      </c>
      <c r="O167" s="6">
        <v>0</v>
      </c>
    </row>
    <row r="168" spans="1:15" x14ac:dyDescent="0.3">
      <c r="A168" t="s">
        <v>8</v>
      </c>
      <c r="B168" t="s">
        <v>9</v>
      </c>
      <c r="C168" s="2" t="s">
        <v>10</v>
      </c>
      <c r="D168" s="3">
        <v>0.19513888888888889</v>
      </c>
      <c r="E168" s="2">
        <v>2</v>
      </c>
      <c r="F168" s="2">
        <v>2</v>
      </c>
      <c r="G168" s="2">
        <v>2</v>
      </c>
      <c r="H168" s="3">
        <v>0.39513888888888887</v>
      </c>
      <c r="I168" s="2">
        <v>2</v>
      </c>
      <c r="J168" s="2">
        <v>2</v>
      </c>
      <c r="K168" s="2">
        <v>2</v>
      </c>
      <c r="L168" s="4">
        <v>9.923148148148148E-3</v>
      </c>
      <c r="M168" s="2">
        <v>2</v>
      </c>
      <c r="N168" s="2">
        <v>2</v>
      </c>
      <c r="O168" s="2">
        <v>2</v>
      </c>
    </row>
    <row r="169" spans="1:15" x14ac:dyDescent="0.3">
      <c r="A169" t="s">
        <v>80</v>
      </c>
      <c r="B169" t="s">
        <v>9</v>
      </c>
      <c r="C169" s="2" t="s">
        <v>7</v>
      </c>
      <c r="D169" s="3">
        <v>0.19999999999999998</v>
      </c>
      <c r="E169" s="2">
        <v>68</v>
      </c>
      <c r="F169" s="2">
        <v>54</v>
      </c>
      <c r="G169" s="2">
        <v>54</v>
      </c>
      <c r="H169" s="3">
        <v>0.41388888888888892</v>
      </c>
      <c r="I169" s="2">
        <v>61</v>
      </c>
      <c r="J169" s="2">
        <v>47</v>
      </c>
      <c r="K169" s="2">
        <v>47</v>
      </c>
      <c r="L169" s="4">
        <v>1.0414351851851852E-2</v>
      </c>
      <c r="M169" s="2">
        <v>44</v>
      </c>
      <c r="N169" s="2">
        <v>33</v>
      </c>
      <c r="O169" s="2">
        <v>33</v>
      </c>
    </row>
    <row r="170" spans="1:15" x14ac:dyDescent="0.3">
      <c r="A170" t="s">
        <v>151</v>
      </c>
      <c r="B170" t="s">
        <v>9</v>
      </c>
      <c r="C170" s="2" t="s">
        <v>10</v>
      </c>
      <c r="D170" s="3">
        <v>0.20347222222222219</v>
      </c>
      <c r="E170" s="2">
        <v>127</v>
      </c>
      <c r="F170" s="2">
        <v>95</v>
      </c>
      <c r="G170" s="2">
        <v>95</v>
      </c>
      <c r="H170" s="3">
        <v>0.42291666666666666</v>
      </c>
      <c r="I170" s="2">
        <v>114</v>
      </c>
      <c r="J170" s="2">
        <v>86</v>
      </c>
      <c r="K170" s="2">
        <v>86</v>
      </c>
      <c r="L170" s="4">
        <v>1.065775462962963E-2</v>
      </c>
      <c r="M170" s="2">
        <v>100</v>
      </c>
      <c r="N170" s="2">
        <v>77</v>
      </c>
      <c r="O170" s="2">
        <v>77</v>
      </c>
    </row>
    <row r="171" spans="1:15" x14ac:dyDescent="0.3">
      <c r="A171" t="s">
        <v>215</v>
      </c>
      <c r="B171" t="s">
        <v>9</v>
      </c>
      <c r="C171" s="2" t="s">
        <v>10</v>
      </c>
      <c r="D171" s="3">
        <v>0.20902777777777778</v>
      </c>
      <c r="E171" s="2">
        <v>178</v>
      </c>
      <c r="F171" s="2">
        <v>144</v>
      </c>
      <c r="G171" s="2">
        <v>144</v>
      </c>
      <c r="H171" s="3">
        <v>0.43472222222222223</v>
      </c>
      <c r="I171" s="2">
        <v>175</v>
      </c>
      <c r="J171" s="2">
        <v>140</v>
      </c>
      <c r="K171" s="2">
        <v>140</v>
      </c>
      <c r="L171" s="4">
        <v>1.0974652777777776E-2</v>
      </c>
      <c r="M171" s="2">
        <v>157</v>
      </c>
      <c r="N171" s="2">
        <v>124</v>
      </c>
      <c r="O171" s="2">
        <v>124</v>
      </c>
    </row>
    <row r="172" spans="1:15" x14ac:dyDescent="0.3">
      <c r="A172" t="s">
        <v>216</v>
      </c>
      <c r="B172" t="s">
        <v>9</v>
      </c>
      <c r="C172" s="2" t="s">
        <v>7</v>
      </c>
      <c r="D172" s="3">
        <v>0.20902777777777778</v>
      </c>
      <c r="E172" s="2">
        <v>179</v>
      </c>
      <c r="F172" s="2">
        <v>145</v>
      </c>
      <c r="G172" s="2">
        <v>145</v>
      </c>
      <c r="H172" s="3">
        <v>0.43541666666666662</v>
      </c>
      <c r="I172" s="2">
        <v>176</v>
      </c>
      <c r="J172" s="2">
        <v>141</v>
      </c>
      <c r="L172" s="4">
        <v>1.0979282407407408E-2</v>
      </c>
      <c r="M172" s="2">
        <v>158</v>
      </c>
      <c r="N172" s="2">
        <v>125</v>
      </c>
      <c r="O172" s="2">
        <v>125</v>
      </c>
    </row>
    <row r="173" spans="1:15" x14ac:dyDescent="0.3">
      <c r="A173" t="s">
        <v>234</v>
      </c>
      <c r="B173" t="s">
        <v>9</v>
      </c>
      <c r="C173" s="2" t="s">
        <v>7</v>
      </c>
      <c r="E173" s="2">
        <v>209</v>
      </c>
      <c r="F173" s="2">
        <v>174</v>
      </c>
      <c r="H173" s="3">
        <v>0.43263888888888885</v>
      </c>
      <c r="I173" s="2">
        <v>168</v>
      </c>
      <c r="J173" s="2">
        <v>134</v>
      </c>
      <c r="K173" s="2">
        <v>134</v>
      </c>
      <c r="L173" s="4">
        <v>1.1058333333333331E-2</v>
      </c>
      <c r="M173" s="2">
        <v>174</v>
      </c>
      <c r="N173" s="2">
        <v>139</v>
      </c>
      <c r="O173" s="2"/>
    </row>
    <row r="174" spans="1:15" x14ac:dyDescent="0.3">
      <c r="A174" t="s">
        <v>243</v>
      </c>
      <c r="B174" t="s">
        <v>9</v>
      </c>
      <c r="C174" s="2" t="s">
        <v>7</v>
      </c>
      <c r="D174" s="3">
        <v>0.20902777777777778</v>
      </c>
      <c r="E174" s="2">
        <v>180</v>
      </c>
      <c r="F174" s="2">
        <v>146</v>
      </c>
      <c r="H174" s="3">
        <v>0.43541666666666662</v>
      </c>
      <c r="I174" s="2">
        <v>177</v>
      </c>
      <c r="J174" s="2">
        <v>142</v>
      </c>
      <c r="L174" s="4">
        <v>1.108761574074074E-2</v>
      </c>
      <c r="M174" s="2">
        <v>183</v>
      </c>
      <c r="N174" s="2">
        <v>148</v>
      </c>
      <c r="O174" s="2"/>
    </row>
    <row r="175" spans="1:15" x14ac:dyDescent="0.3">
      <c r="A175" t="s">
        <v>231</v>
      </c>
      <c r="B175" t="s">
        <v>232</v>
      </c>
      <c r="C175" s="2" t="s">
        <v>10</v>
      </c>
      <c r="D175" s="3">
        <v>0.20833333333333334</v>
      </c>
      <c r="E175" s="2">
        <v>172</v>
      </c>
      <c r="F175" s="6">
        <v>0</v>
      </c>
      <c r="G175" s="6">
        <v>0</v>
      </c>
      <c r="H175" s="3">
        <v>0.43472222222222223</v>
      </c>
      <c r="I175" s="2">
        <v>174</v>
      </c>
      <c r="J175" s="6">
        <v>0</v>
      </c>
      <c r="K175" s="6">
        <v>0</v>
      </c>
      <c r="L175" s="4">
        <v>1.1054513888888888E-2</v>
      </c>
      <c r="M175" s="2">
        <v>172</v>
      </c>
      <c r="N175" s="6">
        <v>0</v>
      </c>
      <c r="O175" s="6">
        <v>0</v>
      </c>
    </row>
    <row r="176" spans="1:15" x14ac:dyDescent="0.3">
      <c r="A176" t="s">
        <v>34</v>
      </c>
      <c r="B176" t="s">
        <v>35</v>
      </c>
      <c r="C176" s="2" t="s">
        <v>10</v>
      </c>
      <c r="D176" s="3">
        <v>0.19583333333333333</v>
      </c>
      <c r="E176" s="2">
        <v>17</v>
      </c>
      <c r="F176" s="6">
        <v>0</v>
      </c>
      <c r="G176" s="6">
        <v>0</v>
      </c>
      <c r="H176" s="3">
        <v>0.4055555555555555</v>
      </c>
      <c r="I176" s="2">
        <v>21</v>
      </c>
      <c r="J176" s="6">
        <v>0</v>
      </c>
      <c r="K176" s="6">
        <v>0</v>
      </c>
      <c r="L176" s="4">
        <v>1.0237152777777777E-2</v>
      </c>
      <c r="M176" s="2">
        <v>16</v>
      </c>
      <c r="N176" s="6">
        <v>0</v>
      </c>
      <c r="O176" s="6">
        <v>0</v>
      </c>
    </row>
    <row r="177" spans="1:15" x14ac:dyDescent="0.3">
      <c r="A177" t="s">
        <v>59</v>
      </c>
      <c r="B177" t="s">
        <v>35</v>
      </c>
      <c r="C177" s="2" t="s">
        <v>10</v>
      </c>
      <c r="D177" s="3">
        <v>0.20069444444444443</v>
      </c>
      <c r="E177" s="2">
        <v>79</v>
      </c>
      <c r="F177" s="6">
        <v>0</v>
      </c>
      <c r="G177" s="6">
        <v>0</v>
      </c>
      <c r="H177" s="3">
        <v>0.41319444444444442</v>
      </c>
      <c r="I177" s="2">
        <v>58</v>
      </c>
      <c r="J177" s="6">
        <v>0</v>
      </c>
      <c r="K177" s="6">
        <v>0</v>
      </c>
      <c r="L177" s="4">
        <v>1.0358101851851853E-2</v>
      </c>
      <c r="M177" s="2">
        <v>31</v>
      </c>
      <c r="N177" s="6">
        <v>0</v>
      </c>
      <c r="O177" s="6">
        <v>0</v>
      </c>
    </row>
    <row r="178" spans="1:15" x14ac:dyDescent="0.3">
      <c r="A178" t="s">
        <v>208</v>
      </c>
      <c r="B178" t="s">
        <v>35</v>
      </c>
      <c r="C178" s="2" t="s">
        <v>10</v>
      </c>
      <c r="D178" s="3">
        <v>0.20555555555555557</v>
      </c>
      <c r="E178" s="2">
        <v>147</v>
      </c>
      <c r="F178" s="6">
        <v>0</v>
      </c>
      <c r="G178" s="6">
        <v>0</v>
      </c>
      <c r="H178" s="3">
        <v>0.42986111111111108</v>
      </c>
      <c r="I178" s="2">
        <v>151</v>
      </c>
      <c r="J178" s="6">
        <v>0</v>
      </c>
      <c r="K178" s="6">
        <v>0</v>
      </c>
      <c r="L178" s="4">
        <v>1.0949768518518518E-2</v>
      </c>
      <c r="M178" s="2">
        <v>150</v>
      </c>
      <c r="N178" s="6">
        <v>0</v>
      </c>
      <c r="O178" s="6">
        <v>0</v>
      </c>
    </row>
    <row r="179" spans="1:15" x14ac:dyDescent="0.3">
      <c r="A179" t="s">
        <v>179</v>
      </c>
      <c r="B179" t="s">
        <v>180</v>
      </c>
      <c r="C179" s="2" t="s">
        <v>74</v>
      </c>
      <c r="D179" s="3">
        <v>0.20069444444444443</v>
      </c>
      <c r="E179" s="2">
        <v>90</v>
      </c>
      <c r="F179" s="6">
        <v>0</v>
      </c>
      <c r="G179" s="6">
        <v>0</v>
      </c>
      <c r="H179" s="3">
        <v>0.42291666666666666</v>
      </c>
      <c r="I179" s="2">
        <v>112</v>
      </c>
      <c r="J179" s="6">
        <v>0</v>
      </c>
      <c r="K179" s="6">
        <v>0</v>
      </c>
      <c r="L179" s="4">
        <v>1.0784259259259259E-2</v>
      </c>
      <c r="M179" s="2">
        <v>124</v>
      </c>
      <c r="N179" s="6">
        <v>0</v>
      </c>
      <c r="O179" s="6">
        <v>0</v>
      </c>
    </row>
    <row r="180" spans="1:15" x14ac:dyDescent="0.3">
      <c r="A180" t="s">
        <v>26</v>
      </c>
      <c r="B180" t="s">
        <v>27</v>
      </c>
      <c r="C180" s="2" t="s">
        <v>10</v>
      </c>
      <c r="D180" s="3">
        <v>0.19652777777777777</v>
      </c>
      <c r="E180" s="2">
        <v>24</v>
      </c>
      <c r="F180" s="2">
        <v>18</v>
      </c>
      <c r="G180" s="2">
        <v>18</v>
      </c>
      <c r="H180" s="3">
        <v>0.40277777777777773</v>
      </c>
      <c r="I180" s="2">
        <v>15</v>
      </c>
      <c r="J180" s="2">
        <v>12</v>
      </c>
      <c r="K180" s="2">
        <v>12</v>
      </c>
      <c r="L180" s="4">
        <v>1.0165162037037037E-2</v>
      </c>
      <c r="M180" s="2">
        <v>11</v>
      </c>
      <c r="N180" s="2">
        <v>8</v>
      </c>
      <c r="O180" s="2">
        <v>8</v>
      </c>
    </row>
    <row r="181" spans="1:15" x14ac:dyDescent="0.3">
      <c r="A181" t="s">
        <v>114</v>
      </c>
      <c r="B181" t="s">
        <v>27</v>
      </c>
      <c r="C181" s="2" t="s">
        <v>56</v>
      </c>
      <c r="D181" s="3">
        <v>0.19999999999999998</v>
      </c>
      <c r="E181" s="2">
        <v>70</v>
      </c>
      <c r="F181" s="2">
        <v>56</v>
      </c>
      <c r="G181" s="2">
        <v>56</v>
      </c>
      <c r="H181" s="3">
        <v>0.41666666666666669</v>
      </c>
      <c r="I181" s="2">
        <v>69</v>
      </c>
      <c r="J181" s="2">
        <v>54</v>
      </c>
      <c r="K181" s="2">
        <v>54</v>
      </c>
      <c r="L181" s="4">
        <v>1.0560416666666668E-2</v>
      </c>
      <c r="M181" s="2">
        <v>71</v>
      </c>
      <c r="N181" s="2">
        <v>56</v>
      </c>
      <c r="O181" s="2">
        <v>56</v>
      </c>
    </row>
    <row r="182" spans="1:15" x14ac:dyDescent="0.3">
      <c r="A182" t="s">
        <v>196</v>
      </c>
      <c r="B182" t="s">
        <v>27</v>
      </c>
      <c r="C182" s="2" t="s">
        <v>10</v>
      </c>
      <c r="D182" s="3">
        <v>0.20833333333333334</v>
      </c>
      <c r="E182" s="2">
        <v>168</v>
      </c>
      <c r="F182" s="2">
        <v>135</v>
      </c>
      <c r="G182" s="2">
        <v>135</v>
      </c>
      <c r="H182" s="3">
        <v>0.43194444444444446</v>
      </c>
      <c r="I182" s="2">
        <v>164</v>
      </c>
      <c r="J182" s="2">
        <v>130</v>
      </c>
      <c r="K182" s="2">
        <v>130</v>
      </c>
      <c r="L182" s="4">
        <v>1.0863310185185186E-2</v>
      </c>
      <c r="M182" s="2">
        <v>138</v>
      </c>
      <c r="N182" s="2">
        <v>107</v>
      </c>
      <c r="O182" s="2">
        <v>107</v>
      </c>
    </row>
    <row r="183" spans="1:15" x14ac:dyDescent="0.3">
      <c r="A183" t="s">
        <v>199</v>
      </c>
      <c r="B183" t="s">
        <v>27</v>
      </c>
      <c r="C183" s="2" t="s">
        <v>7</v>
      </c>
      <c r="D183" s="3">
        <v>0.20833333333333334</v>
      </c>
      <c r="E183" s="2">
        <v>170</v>
      </c>
      <c r="F183" s="2">
        <v>137</v>
      </c>
      <c r="H183" s="3">
        <v>0.43333333333333335</v>
      </c>
      <c r="I183" s="2">
        <v>170</v>
      </c>
      <c r="J183" s="2">
        <v>136</v>
      </c>
      <c r="K183" s="2">
        <v>136</v>
      </c>
      <c r="L183" s="4">
        <v>1.0874652777777778E-2</v>
      </c>
      <c r="M183" s="2">
        <v>141</v>
      </c>
      <c r="N183" s="2">
        <v>110</v>
      </c>
      <c r="O183" s="2">
        <v>110</v>
      </c>
    </row>
    <row r="184" spans="1:15" x14ac:dyDescent="0.3">
      <c r="A184" t="s">
        <v>204</v>
      </c>
      <c r="B184" t="s">
        <v>27</v>
      </c>
      <c r="C184" s="2" t="s">
        <v>10</v>
      </c>
      <c r="D184" s="3">
        <v>0.20625000000000002</v>
      </c>
      <c r="E184" s="2">
        <v>150</v>
      </c>
      <c r="F184" s="2">
        <v>117</v>
      </c>
      <c r="G184" s="2">
        <v>117</v>
      </c>
      <c r="H184" s="3">
        <v>0.43055555555555558</v>
      </c>
      <c r="I184" s="2">
        <v>152</v>
      </c>
      <c r="J184" s="2">
        <v>119</v>
      </c>
      <c r="K184" s="2">
        <v>119</v>
      </c>
      <c r="L184" s="4">
        <v>1.093912037037037E-2</v>
      </c>
      <c r="M184" s="2">
        <v>146</v>
      </c>
      <c r="N184" s="2">
        <v>114</v>
      </c>
      <c r="O184" s="2">
        <v>114</v>
      </c>
    </row>
    <row r="185" spans="1:15" x14ac:dyDescent="0.3">
      <c r="A185" t="s">
        <v>236</v>
      </c>
      <c r="B185" t="s">
        <v>27</v>
      </c>
      <c r="C185" s="2" t="s">
        <v>10</v>
      </c>
      <c r="D185" s="3">
        <v>0.2076388888888889</v>
      </c>
      <c r="E185" s="2">
        <v>164</v>
      </c>
      <c r="F185" s="2">
        <v>131</v>
      </c>
      <c r="G185" s="2">
        <v>131</v>
      </c>
      <c r="H185" s="3">
        <v>0.4381944444444445</v>
      </c>
      <c r="I185" s="2">
        <v>184</v>
      </c>
      <c r="J185" s="2">
        <v>149</v>
      </c>
      <c r="L185" s="4">
        <v>1.1067708333333334E-2</v>
      </c>
      <c r="M185" s="2">
        <v>176</v>
      </c>
      <c r="N185" s="2">
        <v>141</v>
      </c>
      <c r="O185" s="2"/>
    </row>
    <row r="186" spans="1:15" x14ac:dyDescent="0.3">
      <c r="A186" t="s">
        <v>254</v>
      </c>
      <c r="B186" t="s">
        <v>27</v>
      </c>
      <c r="C186" s="2" t="s">
        <v>10</v>
      </c>
      <c r="D186" s="3">
        <v>0.21111111111111111</v>
      </c>
      <c r="E186" s="2">
        <v>195</v>
      </c>
      <c r="F186" s="2">
        <v>161</v>
      </c>
      <c r="H186" s="3">
        <v>0.44305555555555554</v>
      </c>
      <c r="I186" s="2">
        <v>194</v>
      </c>
      <c r="J186" s="2">
        <v>159</v>
      </c>
      <c r="L186" s="4">
        <v>1.1287847222222223E-2</v>
      </c>
      <c r="M186" s="2">
        <v>194</v>
      </c>
      <c r="N186" s="2">
        <v>159</v>
      </c>
      <c r="O186" s="2"/>
    </row>
    <row r="187" spans="1:15" x14ac:dyDescent="0.3">
      <c r="A187" t="s">
        <v>48</v>
      </c>
      <c r="B187" t="s">
        <v>49</v>
      </c>
      <c r="C187" s="2" t="s">
        <v>10</v>
      </c>
      <c r="D187" s="3">
        <v>0.19583333333333333</v>
      </c>
      <c r="E187" s="2">
        <v>18</v>
      </c>
      <c r="F187" s="2">
        <v>14</v>
      </c>
      <c r="G187" s="2">
        <v>14</v>
      </c>
      <c r="H187" s="3">
        <v>0.40625</v>
      </c>
      <c r="I187" s="2">
        <v>23</v>
      </c>
      <c r="J187" s="2">
        <v>17</v>
      </c>
      <c r="K187" s="2">
        <v>17</v>
      </c>
      <c r="L187" s="4">
        <v>1.030474537037037E-2</v>
      </c>
      <c r="M187" s="2">
        <v>24</v>
      </c>
      <c r="N187" s="2">
        <v>17</v>
      </c>
      <c r="O187" s="2">
        <v>17</v>
      </c>
    </row>
    <row r="188" spans="1:15" x14ac:dyDescent="0.3">
      <c r="A188" t="s">
        <v>52</v>
      </c>
      <c r="B188" t="s">
        <v>49</v>
      </c>
      <c r="C188" s="2" t="s">
        <v>7</v>
      </c>
      <c r="D188" s="3">
        <v>0.19652777777777777</v>
      </c>
      <c r="E188" s="2">
        <v>30</v>
      </c>
      <c r="F188" s="2">
        <v>22</v>
      </c>
      <c r="G188" s="2">
        <v>22</v>
      </c>
      <c r="H188" s="3">
        <v>0.41111111111111115</v>
      </c>
      <c r="I188" s="2">
        <v>41</v>
      </c>
      <c r="J188" s="2">
        <v>32</v>
      </c>
      <c r="K188" s="2">
        <v>32</v>
      </c>
      <c r="L188" s="4">
        <v>1.0307523148148147E-2</v>
      </c>
      <c r="M188" s="2">
        <v>26</v>
      </c>
      <c r="N188" s="2">
        <v>18</v>
      </c>
      <c r="O188" s="2">
        <v>18</v>
      </c>
    </row>
    <row r="189" spans="1:15" x14ac:dyDescent="0.3">
      <c r="A189" t="s">
        <v>73</v>
      </c>
      <c r="B189" t="s">
        <v>49</v>
      </c>
      <c r="C189" s="2" t="s">
        <v>74</v>
      </c>
      <c r="D189" s="3">
        <v>0.19722222222222222</v>
      </c>
      <c r="E189" s="2">
        <v>37</v>
      </c>
      <c r="F189" s="2">
        <v>29</v>
      </c>
      <c r="G189" s="2">
        <v>29</v>
      </c>
      <c r="H189" s="3">
        <v>0.41111111111111115</v>
      </c>
      <c r="I189" s="2">
        <v>43</v>
      </c>
      <c r="J189" s="2">
        <v>34</v>
      </c>
      <c r="K189" s="2">
        <v>34</v>
      </c>
      <c r="L189" s="4">
        <v>1.0405324074074074E-2</v>
      </c>
      <c r="M189" s="2">
        <v>40</v>
      </c>
      <c r="N189" s="2">
        <v>29</v>
      </c>
      <c r="O189" s="2">
        <v>29</v>
      </c>
    </row>
    <row r="190" spans="1:15" x14ac:dyDescent="0.3">
      <c r="A190" t="s">
        <v>105</v>
      </c>
      <c r="B190" t="s">
        <v>49</v>
      </c>
      <c r="C190" s="2" t="s">
        <v>7</v>
      </c>
      <c r="D190" s="3">
        <v>0.19583333333333333</v>
      </c>
      <c r="E190" s="2">
        <v>14</v>
      </c>
      <c r="F190" s="2">
        <v>11</v>
      </c>
      <c r="G190" s="2">
        <v>11</v>
      </c>
      <c r="H190" s="3">
        <v>0.40277777777777773</v>
      </c>
      <c r="I190" s="2">
        <v>14</v>
      </c>
      <c r="J190" s="2">
        <v>11</v>
      </c>
      <c r="K190" s="2">
        <v>11</v>
      </c>
      <c r="L190" s="4">
        <v>1.0535879629629629E-2</v>
      </c>
      <c r="M190" s="2">
        <v>64</v>
      </c>
      <c r="N190" s="2">
        <v>50</v>
      </c>
      <c r="O190" s="2">
        <v>50</v>
      </c>
    </row>
    <row r="191" spans="1:15" x14ac:dyDescent="0.3">
      <c r="A191" t="s">
        <v>144</v>
      </c>
      <c r="B191" t="s">
        <v>49</v>
      </c>
      <c r="C191" s="2" t="s">
        <v>10</v>
      </c>
      <c r="D191" s="3">
        <v>0.20138888888888887</v>
      </c>
      <c r="E191" s="2">
        <v>100</v>
      </c>
      <c r="F191" s="2">
        <v>78</v>
      </c>
      <c r="H191" s="3">
        <v>0.4201388888888889</v>
      </c>
      <c r="I191" s="2">
        <v>95</v>
      </c>
      <c r="J191" s="2">
        <v>75</v>
      </c>
      <c r="K191" s="2">
        <v>75</v>
      </c>
      <c r="L191" s="4">
        <v>1.0636342592592593E-2</v>
      </c>
      <c r="M191" s="2">
        <v>94</v>
      </c>
      <c r="N191" s="2">
        <v>73</v>
      </c>
      <c r="O191" s="2">
        <v>73</v>
      </c>
    </row>
    <row r="192" spans="1:15" x14ac:dyDescent="0.3">
      <c r="A192" t="s">
        <v>146</v>
      </c>
      <c r="B192" t="s">
        <v>49</v>
      </c>
      <c r="C192" s="2" t="s">
        <v>56</v>
      </c>
      <c r="D192" s="3">
        <v>0.20069444444444443</v>
      </c>
      <c r="E192" s="2">
        <v>89</v>
      </c>
      <c r="F192" s="2">
        <v>69</v>
      </c>
      <c r="G192" s="2">
        <v>69</v>
      </c>
      <c r="H192" s="3">
        <v>0.42152777777777778</v>
      </c>
      <c r="I192" s="2">
        <v>105</v>
      </c>
      <c r="J192" s="2">
        <v>80</v>
      </c>
      <c r="L192" s="4">
        <v>1.065173611111111E-2</v>
      </c>
      <c r="M192" s="2">
        <v>96</v>
      </c>
      <c r="N192" s="2">
        <v>74</v>
      </c>
      <c r="O192" s="2"/>
    </row>
    <row r="193" spans="1:15" x14ac:dyDescent="0.3">
      <c r="A193" t="s">
        <v>169</v>
      </c>
      <c r="B193" t="s">
        <v>49</v>
      </c>
      <c r="C193" s="2" t="s">
        <v>56</v>
      </c>
      <c r="D193" s="3">
        <v>0.20486111111111113</v>
      </c>
      <c r="E193" s="2">
        <v>145</v>
      </c>
      <c r="F193" s="2">
        <v>113</v>
      </c>
      <c r="H193" s="3">
        <v>0.42708333333333331</v>
      </c>
      <c r="I193" s="2">
        <v>141</v>
      </c>
      <c r="J193" s="2">
        <v>109</v>
      </c>
      <c r="L193" s="4">
        <v>1.0739120370370371E-2</v>
      </c>
      <c r="M193" s="2">
        <v>115</v>
      </c>
      <c r="N193" s="2">
        <v>89</v>
      </c>
      <c r="O193" s="2"/>
    </row>
    <row r="194" spans="1:15" x14ac:dyDescent="0.3">
      <c r="A194" t="s">
        <v>117</v>
      </c>
      <c r="B194" t="s">
        <v>118</v>
      </c>
      <c r="C194" s="2" t="s">
        <v>7</v>
      </c>
      <c r="D194" s="3">
        <v>0.20208333333333331</v>
      </c>
      <c r="E194" s="2">
        <v>105</v>
      </c>
      <c r="F194" s="6">
        <v>0</v>
      </c>
      <c r="G194" s="6">
        <v>0</v>
      </c>
      <c r="H194" s="3">
        <v>0.41944444444444445</v>
      </c>
      <c r="I194" s="2">
        <v>86</v>
      </c>
      <c r="J194" s="6">
        <v>0</v>
      </c>
      <c r="K194" s="6">
        <v>0</v>
      </c>
      <c r="L194" s="4">
        <v>1.0570949074074075E-2</v>
      </c>
      <c r="M194" s="2">
        <v>74</v>
      </c>
      <c r="N194" s="6">
        <v>0</v>
      </c>
      <c r="O194" s="6">
        <v>0</v>
      </c>
    </row>
    <row r="195" spans="1:15" x14ac:dyDescent="0.3">
      <c r="A195" t="s">
        <v>119</v>
      </c>
      <c r="B195" t="s">
        <v>120</v>
      </c>
      <c r="C195" s="2" t="s">
        <v>10</v>
      </c>
      <c r="D195" s="3">
        <v>0.19999999999999998</v>
      </c>
      <c r="E195" s="2">
        <v>71</v>
      </c>
      <c r="F195" s="6">
        <v>0</v>
      </c>
      <c r="G195" s="6">
        <v>0</v>
      </c>
      <c r="H195" s="3">
        <v>0.41666666666666669</v>
      </c>
      <c r="I195" s="2">
        <v>70</v>
      </c>
      <c r="J195" s="6">
        <v>0</v>
      </c>
      <c r="K195" s="6">
        <v>0</v>
      </c>
      <c r="L195" s="4">
        <v>1.0573148148148149E-2</v>
      </c>
      <c r="M195" s="2">
        <v>75</v>
      </c>
      <c r="N195" s="6">
        <v>0</v>
      </c>
      <c r="O195" s="6">
        <v>0</v>
      </c>
    </row>
    <row r="196" spans="1:15" x14ac:dyDescent="0.3">
      <c r="A196" t="s">
        <v>20</v>
      </c>
      <c r="B196" t="s">
        <v>21</v>
      </c>
      <c r="C196" s="2" t="s">
        <v>7</v>
      </c>
      <c r="D196" s="3">
        <v>0.19583333333333333</v>
      </c>
      <c r="E196" s="2">
        <v>10</v>
      </c>
      <c r="F196" s="2">
        <v>8</v>
      </c>
      <c r="G196" s="2">
        <v>8</v>
      </c>
      <c r="H196" s="3">
        <v>0.40069444444444446</v>
      </c>
      <c r="I196" s="2">
        <v>9</v>
      </c>
      <c r="J196" s="2">
        <v>7</v>
      </c>
      <c r="K196" s="2">
        <v>7</v>
      </c>
      <c r="L196" s="4">
        <v>1.0079050925925925E-2</v>
      </c>
      <c r="M196" s="2">
        <v>8</v>
      </c>
      <c r="N196" s="2">
        <v>6</v>
      </c>
      <c r="O196" s="2">
        <v>6</v>
      </c>
    </row>
    <row r="197" spans="1:15" x14ac:dyDescent="0.3">
      <c r="A197" t="s">
        <v>30</v>
      </c>
      <c r="B197" t="s">
        <v>21</v>
      </c>
      <c r="C197" s="2" t="s">
        <v>10</v>
      </c>
      <c r="D197" s="3">
        <v>0.19652777777777777</v>
      </c>
      <c r="E197" s="2">
        <v>23</v>
      </c>
      <c r="F197" s="2">
        <v>17</v>
      </c>
      <c r="G197" s="2">
        <v>17</v>
      </c>
      <c r="H197" s="3">
        <v>0.40208333333333335</v>
      </c>
      <c r="I197" s="2">
        <v>12</v>
      </c>
      <c r="J197" s="2">
        <v>9</v>
      </c>
      <c r="K197" s="2">
        <v>9</v>
      </c>
      <c r="L197" s="4">
        <v>1.0191319444444444E-2</v>
      </c>
      <c r="M197" s="2">
        <v>13</v>
      </c>
      <c r="N197" s="2">
        <v>10</v>
      </c>
      <c r="O197" s="2">
        <v>10</v>
      </c>
    </row>
    <row r="198" spans="1:15" x14ac:dyDescent="0.3">
      <c r="A198" t="s">
        <v>33</v>
      </c>
      <c r="B198" t="s">
        <v>21</v>
      </c>
      <c r="C198" s="2" t="s">
        <v>7</v>
      </c>
      <c r="D198" s="3">
        <v>0.19583333333333333</v>
      </c>
      <c r="E198" s="2">
        <v>12</v>
      </c>
      <c r="F198" s="2">
        <v>9</v>
      </c>
      <c r="G198" s="2">
        <v>9</v>
      </c>
      <c r="H198" s="3">
        <v>0.40208333333333335</v>
      </c>
      <c r="I198" s="2">
        <v>11</v>
      </c>
      <c r="J198" s="2">
        <v>8</v>
      </c>
      <c r="K198" s="2">
        <v>8</v>
      </c>
      <c r="L198" s="4">
        <v>1.0229282407407407E-2</v>
      </c>
      <c r="M198" s="2">
        <v>15</v>
      </c>
      <c r="N198" s="2">
        <v>11</v>
      </c>
      <c r="O198" s="2">
        <v>11</v>
      </c>
    </row>
    <row r="199" spans="1:15" x14ac:dyDescent="0.3">
      <c r="A199" t="s">
        <v>98</v>
      </c>
      <c r="B199" t="s">
        <v>21</v>
      </c>
      <c r="C199" s="2" t="s">
        <v>10</v>
      </c>
      <c r="D199" s="3">
        <v>0.19999999999999998</v>
      </c>
      <c r="E199" s="2">
        <v>69</v>
      </c>
      <c r="F199" s="2">
        <v>55</v>
      </c>
      <c r="G199" s="2">
        <v>55</v>
      </c>
      <c r="H199" s="3">
        <v>0.4152777777777778</v>
      </c>
      <c r="I199" s="2">
        <v>63</v>
      </c>
      <c r="J199" s="2">
        <v>48</v>
      </c>
      <c r="K199" s="2">
        <v>48</v>
      </c>
      <c r="L199" s="4">
        <v>1.051388888888889E-2</v>
      </c>
      <c r="M199" s="2">
        <v>58</v>
      </c>
      <c r="N199" s="2">
        <v>44</v>
      </c>
      <c r="O199" s="2">
        <v>44</v>
      </c>
    </row>
    <row r="200" spans="1:15" x14ac:dyDescent="0.3">
      <c r="A200" t="s">
        <v>99</v>
      </c>
      <c r="B200" t="s">
        <v>21</v>
      </c>
      <c r="C200" s="2" t="s">
        <v>7</v>
      </c>
      <c r="D200" s="3">
        <v>0.20069444444444443</v>
      </c>
      <c r="E200" s="2">
        <v>81</v>
      </c>
      <c r="F200" s="2">
        <v>63</v>
      </c>
      <c r="H200" s="3">
        <v>0.41597222222222219</v>
      </c>
      <c r="I200" s="2">
        <v>66</v>
      </c>
      <c r="J200" s="2">
        <v>51</v>
      </c>
      <c r="L200" s="4">
        <v>1.0514467592592593E-2</v>
      </c>
      <c r="M200" s="2">
        <v>59</v>
      </c>
      <c r="N200" s="2">
        <v>45</v>
      </c>
      <c r="O200" s="2">
        <v>45</v>
      </c>
    </row>
    <row r="201" spans="1:15" x14ac:dyDescent="0.3">
      <c r="A201" t="s">
        <v>108</v>
      </c>
      <c r="B201" t="s">
        <v>21</v>
      </c>
      <c r="C201" s="2" t="s">
        <v>7</v>
      </c>
      <c r="D201" s="3">
        <v>0.20069444444444443</v>
      </c>
      <c r="E201" s="2">
        <v>80</v>
      </c>
      <c r="F201" s="2">
        <v>62</v>
      </c>
      <c r="G201" s="2">
        <v>62</v>
      </c>
      <c r="H201" s="3">
        <v>0.4152777777777778</v>
      </c>
      <c r="I201" s="2">
        <v>64</v>
      </c>
      <c r="J201" s="2">
        <v>49</v>
      </c>
      <c r="K201" s="2">
        <v>49</v>
      </c>
      <c r="L201" s="4">
        <v>1.0546412037037036E-2</v>
      </c>
      <c r="M201" s="2">
        <v>67</v>
      </c>
      <c r="N201" s="2">
        <v>53</v>
      </c>
      <c r="O201" s="2"/>
    </row>
    <row r="202" spans="1:15" x14ac:dyDescent="0.3">
      <c r="A202" t="s">
        <v>209</v>
      </c>
      <c r="B202" t="s">
        <v>21</v>
      </c>
      <c r="C202" s="2" t="s">
        <v>7</v>
      </c>
      <c r="D202" s="3">
        <v>0.20277777777777781</v>
      </c>
      <c r="E202" s="2">
        <v>123</v>
      </c>
      <c r="F202" s="2">
        <v>93</v>
      </c>
      <c r="H202" s="3">
        <v>0.43472222222222223</v>
      </c>
      <c r="I202" s="2">
        <v>173</v>
      </c>
      <c r="J202" s="2">
        <v>139</v>
      </c>
      <c r="L202" s="4">
        <v>1.0955439814814815E-2</v>
      </c>
      <c r="M202" s="2">
        <v>151</v>
      </c>
      <c r="N202" s="2">
        <v>118</v>
      </c>
      <c r="O202" s="2"/>
    </row>
    <row r="203" spans="1:15" x14ac:dyDescent="0.3">
      <c r="A203" t="s">
        <v>192</v>
      </c>
      <c r="B203" t="s">
        <v>193</v>
      </c>
      <c r="C203" s="2" t="s">
        <v>10</v>
      </c>
      <c r="D203" s="3">
        <v>0.20138888888888887</v>
      </c>
      <c r="E203" s="2">
        <v>102</v>
      </c>
      <c r="F203" s="6">
        <v>0</v>
      </c>
      <c r="G203" s="6">
        <v>0</v>
      </c>
      <c r="H203" s="3">
        <v>0.42499999999999999</v>
      </c>
      <c r="I203" s="2">
        <v>125</v>
      </c>
      <c r="J203" s="6">
        <v>0</v>
      </c>
      <c r="K203" s="6">
        <v>0</v>
      </c>
      <c r="L203" s="4">
        <v>1.0839120370370369E-2</v>
      </c>
      <c r="M203" s="2">
        <v>135</v>
      </c>
      <c r="N203" s="6">
        <v>0</v>
      </c>
      <c r="O203" s="6">
        <v>0</v>
      </c>
    </row>
    <row r="204" spans="1:15" x14ac:dyDescent="0.3">
      <c r="A204" t="s">
        <v>100</v>
      </c>
      <c r="B204" t="s">
        <v>101</v>
      </c>
      <c r="C204" s="2" t="s">
        <v>10</v>
      </c>
      <c r="D204" s="3">
        <v>0.20347222222222219</v>
      </c>
      <c r="E204" s="2">
        <v>124</v>
      </c>
      <c r="F204" s="2">
        <v>94</v>
      </c>
      <c r="G204" s="2">
        <v>94</v>
      </c>
      <c r="H204" s="3">
        <v>0.41944444444444445</v>
      </c>
      <c r="I204" s="2">
        <v>87</v>
      </c>
      <c r="J204" s="2">
        <v>69</v>
      </c>
      <c r="K204" s="2">
        <v>69</v>
      </c>
      <c r="L204" s="4">
        <v>1.0520601851851852E-2</v>
      </c>
      <c r="M204" s="2">
        <v>60</v>
      </c>
      <c r="N204" s="2">
        <v>46</v>
      </c>
      <c r="O204" s="2">
        <v>46</v>
      </c>
    </row>
    <row r="205" spans="1:15" x14ac:dyDescent="0.3">
      <c r="A205" t="s">
        <v>103</v>
      </c>
      <c r="B205" t="s">
        <v>101</v>
      </c>
      <c r="C205" s="2" t="s">
        <v>56</v>
      </c>
      <c r="D205" s="3">
        <v>0.20486111111111113</v>
      </c>
      <c r="E205" s="2">
        <v>138</v>
      </c>
      <c r="F205" s="2">
        <v>106</v>
      </c>
      <c r="G205" s="2">
        <v>106</v>
      </c>
      <c r="H205" s="3">
        <v>0.41944444444444445</v>
      </c>
      <c r="I205" s="2">
        <v>88</v>
      </c>
      <c r="J205" s="2">
        <v>70</v>
      </c>
      <c r="K205" s="2">
        <v>70</v>
      </c>
      <c r="L205" s="4">
        <v>1.0531481481481482E-2</v>
      </c>
      <c r="M205" s="2">
        <v>62</v>
      </c>
      <c r="N205" s="2">
        <v>48</v>
      </c>
      <c r="O205" s="2">
        <v>48</v>
      </c>
    </row>
    <row r="206" spans="1:15" x14ac:dyDescent="0.3">
      <c r="A206" t="s">
        <v>161</v>
      </c>
      <c r="B206" t="s">
        <v>101</v>
      </c>
      <c r="C206" s="2" t="s">
        <v>10</v>
      </c>
      <c r="D206" s="3">
        <v>0.20694444444444446</v>
      </c>
      <c r="E206" s="2">
        <v>153</v>
      </c>
      <c r="F206" s="2">
        <v>120</v>
      </c>
      <c r="G206" s="2">
        <v>120</v>
      </c>
      <c r="H206" s="3">
        <v>0.42569444444444443</v>
      </c>
      <c r="I206" s="2">
        <v>132</v>
      </c>
      <c r="J206" s="2">
        <v>102</v>
      </c>
      <c r="K206" s="2">
        <v>102</v>
      </c>
      <c r="L206" s="4">
        <v>1.0704629629629632E-2</v>
      </c>
      <c r="M206" s="2">
        <v>108</v>
      </c>
      <c r="N206" s="2">
        <v>83</v>
      </c>
      <c r="O206" s="2">
        <v>83</v>
      </c>
    </row>
    <row r="207" spans="1:15" x14ac:dyDescent="0.3">
      <c r="A207" t="s">
        <v>162</v>
      </c>
      <c r="B207" t="s">
        <v>101</v>
      </c>
      <c r="C207" s="2" t="s">
        <v>56</v>
      </c>
      <c r="D207" s="3">
        <v>0.20694444444444446</v>
      </c>
      <c r="E207" s="2">
        <v>154</v>
      </c>
      <c r="F207" s="2">
        <v>121</v>
      </c>
      <c r="G207" s="2">
        <v>121</v>
      </c>
      <c r="H207" s="3">
        <v>0.42569444444444443</v>
      </c>
      <c r="I207" s="2">
        <v>133</v>
      </c>
      <c r="J207" s="2">
        <v>103</v>
      </c>
      <c r="K207" s="2">
        <v>103</v>
      </c>
      <c r="L207" s="4">
        <v>1.0708680555555556E-2</v>
      </c>
      <c r="M207" s="2">
        <v>109</v>
      </c>
      <c r="N207" s="2">
        <v>84</v>
      </c>
      <c r="O207" s="2">
        <v>84</v>
      </c>
    </row>
    <row r="208" spans="1:15" x14ac:dyDescent="0.3">
      <c r="A208" t="s">
        <v>166</v>
      </c>
      <c r="B208" t="s">
        <v>101</v>
      </c>
      <c r="C208" s="2" t="s">
        <v>10</v>
      </c>
      <c r="D208" s="3">
        <v>0.20486111111111113</v>
      </c>
      <c r="E208" s="2">
        <v>142</v>
      </c>
      <c r="F208" s="2">
        <v>110</v>
      </c>
      <c r="G208" s="2">
        <v>110</v>
      </c>
      <c r="H208" s="3">
        <v>0.42499999999999999</v>
      </c>
      <c r="I208" s="2">
        <v>128</v>
      </c>
      <c r="J208" s="2">
        <v>99</v>
      </c>
      <c r="K208" s="2">
        <v>99</v>
      </c>
      <c r="L208" s="4">
        <v>1.0729398148148148E-2</v>
      </c>
      <c r="M208" s="2">
        <v>112</v>
      </c>
      <c r="N208" s="2">
        <v>86</v>
      </c>
      <c r="O208" s="2">
        <v>86</v>
      </c>
    </row>
    <row r="209" spans="1:15" x14ac:dyDescent="0.3">
      <c r="A209" t="s">
        <v>189</v>
      </c>
      <c r="B209" t="s">
        <v>101</v>
      </c>
      <c r="C209" s="2" t="s">
        <v>74</v>
      </c>
      <c r="D209" s="3">
        <v>0.2076388888888889</v>
      </c>
      <c r="E209" s="2">
        <v>162</v>
      </c>
      <c r="F209" s="2">
        <v>129</v>
      </c>
      <c r="H209" s="3">
        <v>0.43124999999999997</v>
      </c>
      <c r="I209" s="2">
        <v>162</v>
      </c>
      <c r="J209" s="2">
        <v>128</v>
      </c>
      <c r="L209" s="4">
        <v>1.0820601851851852E-2</v>
      </c>
      <c r="M209" s="2">
        <v>132</v>
      </c>
      <c r="N209" s="2">
        <v>103</v>
      </c>
      <c r="O209" s="2"/>
    </row>
    <row r="210" spans="1:15" x14ac:dyDescent="0.3">
      <c r="A210" t="s">
        <v>190</v>
      </c>
      <c r="B210" t="s">
        <v>101</v>
      </c>
      <c r="C210" s="2" t="s">
        <v>7</v>
      </c>
      <c r="D210" s="3">
        <v>0.20694444444444446</v>
      </c>
      <c r="E210" s="2">
        <v>155</v>
      </c>
      <c r="F210" s="2">
        <v>122</v>
      </c>
      <c r="H210" s="3">
        <v>0.4284722222222222</v>
      </c>
      <c r="I210" s="2">
        <v>145</v>
      </c>
      <c r="J210" s="2">
        <v>113</v>
      </c>
      <c r="L210" s="4">
        <v>1.0821180555555554E-2</v>
      </c>
      <c r="M210" s="2">
        <v>133</v>
      </c>
      <c r="N210" s="2">
        <v>104</v>
      </c>
      <c r="O210" s="2"/>
    </row>
    <row r="211" spans="1:15" x14ac:dyDescent="0.3">
      <c r="A211" t="s">
        <v>176</v>
      </c>
      <c r="B211" t="s">
        <v>177</v>
      </c>
      <c r="C211" s="2" t="s">
        <v>56</v>
      </c>
      <c r="D211" s="3">
        <v>0.20277777777777781</v>
      </c>
      <c r="E211" s="2">
        <v>118</v>
      </c>
      <c r="F211" s="6">
        <v>0</v>
      </c>
      <c r="G211" s="6">
        <v>0</v>
      </c>
      <c r="H211" s="3">
        <v>0.42638888888888887</v>
      </c>
      <c r="I211" s="2">
        <v>136</v>
      </c>
      <c r="J211" s="6">
        <v>0</v>
      </c>
      <c r="K211" s="6">
        <v>0</v>
      </c>
      <c r="L211" s="4">
        <v>1.0777314814814816E-2</v>
      </c>
      <c r="M211" s="2">
        <v>122</v>
      </c>
      <c r="N211" s="6">
        <v>0</v>
      </c>
      <c r="O211" s="6">
        <v>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E5" sqref="E5"/>
    </sheetView>
  </sheetViews>
  <sheetFormatPr defaultRowHeight="14.4" x14ac:dyDescent="0.3"/>
  <cols>
    <col min="1" max="1" width="23.33203125" bestFit="1" customWidth="1"/>
    <col min="2" max="3" width="14.5546875" customWidth="1"/>
    <col min="4" max="4" width="20" style="2" bestFit="1" customWidth="1"/>
    <col min="5" max="5" width="16.44140625" style="2" customWidth="1"/>
    <col min="6" max="6" width="23.88671875" style="2" bestFit="1" customWidth="1"/>
    <col min="7" max="8" width="19" bestFit="1" customWidth="1"/>
    <col min="9" max="9" width="18.6640625" bestFit="1" customWidth="1"/>
    <col min="10" max="31" width="4" bestFit="1" customWidth="1"/>
    <col min="32" max="32" width="10.77734375" bestFit="1" customWidth="1"/>
    <col min="33" max="33" width="18.6640625" bestFit="1" customWidth="1"/>
    <col min="34" max="35" width="19" bestFit="1" customWidth="1"/>
    <col min="36" max="36" width="18.6640625" bestFit="1" customWidth="1"/>
    <col min="37" max="38" width="19" bestFit="1" customWidth="1"/>
    <col min="39" max="39" width="18.6640625" bestFit="1" customWidth="1"/>
    <col min="40" max="41" width="19" bestFit="1" customWidth="1"/>
    <col min="42" max="42" width="18.6640625" bestFit="1" customWidth="1"/>
    <col min="43" max="44" width="19" bestFit="1" customWidth="1"/>
    <col min="45" max="45" width="18.6640625" bestFit="1" customWidth="1"/>
    <col min="46" max="47" width="19" bestFit="1" customWidth="1"/>
    <col min="48" max="48" width="18.6640625" bestFit="1" customWidth="1"/>
    <col min="49" max="50" width="19" bestFit="1" customWidth="1"/>
    <col min="51" max="51" width="18.6640625" bestFit="1" customWidth="1"/>
    <col min="52" max="53" width="19" bestFit="1" customWidth="1"/>
    <col min="54" max="54" width="18.6640625" bestFit="1" customWidth="1"/>
    <col min="55" max="56" width="19" bestFit="1" customWidth="1"/>
    <col min="57" max="57" width="18.6640625" bestFit="1" customWidth="1"/>
    <col min="58" max="59" width="19" bestFit="1" customWidth="1"/>
    <col min="60" max="60" width="18.6640625" bestFit="1" customWidth="1"/>
    <col min="61" max="62" width="19" bestFit="1" customWidth="1"/>
    <col min="63" max="63" width="18.6640625" bestFit="1" customWidth="1"/>
    <col min="64" max="65" width="19" bestFit="1" customWidth="1"/>
    <col min="66" max="66" width="18.6640625" bestFit="1" customWidth="1"/>
    <col min="67" max="68" width="19" bestFit="1" customWidth="1"/>
    <col min="69" max="69" width="18.6640625" bestFit="1" customWidth="1"/>
    <col min="70" max="71" width="19" bestFit="1" customWidth="1"/>
    <col min="72" max="72" width="18.6640625" bestFit="1" customWidth="1"/>
    <col min="73" max="74" width="19" bestFit="1" customWidth="1"/>
    <col min="75" max="75" width="18.6640625" bestFit="1" customWidth="1"/>
    <col min="76" max="77" width="19" bestFit="1" customWidth="1"/>
    <col min="78" max="78" width="18.6640625" bestFit="1" customWidth="1"/>
    <col min="79" max="80" width="19" bestFit="1" customWidth="1"/>
    <col min="81" max="81" width="18.6640625" bestFit="1" customWidth="1"/>
    <col min="82" max="83" width="23.77734375" bestFit="1" customWidth="1"/>
    <col min="84" max="84" width="23.44140625" bestFit="1" customWidth="1"/>
  </cols>
  <sheetData>
    <row r="1" spans="1:6" x14ac:dyDescent="0.3">
      <c r="A1" s="10" t="s">
        <v>292</v>
      </c>
    </row>
    <row r="2" spans="1:6" x14ac:dyDescent="0.3">
      <c r="A2" t="s">
        <v>2</v>
      </c>
      <c r="B2" t="s">
        <v>279</v>
      </c>
      <c r="C2" t="s">
        <v>280</v>
      </c>
      <c r="D2" s="2" t="s">
        <v>294</v>
      </c>
      <c r="E2" s="2" t="s">
        <v>282</v>
      </c>
      <c r="F2" s="2" t="s">
        <v>295</v>
      </c>
    </row>
    <row r="3" spans="1:6" x14ac:dyDescent="0.3">
      <c r="A3" t="s">
        <v>6</v>
      </c>
      <c r="B3" s="2">
        <f>SUMIF(Table1[Team],Table2[[#This Row],[Team]],Table1[1-Points5])</f>
        <v>105</v>
      </c>
      <c r="C3" s="2">
        <f>SUMIF(Table1[Team],Table2[[#This Row],[Team]],Table1[2-Points5])</f>
        <v>161</v>
      </c>
      <c r="D3" s="11">
        <f>Table2[[#This Row],[2 Mile - Top 5]]-Table2[[#This Row],[1 Mile - Top 5]]</f>
        <v>56</v>
      </c>
      <c r="E3" s="11">
        <f>SUMIF(Table1[Team],Table2[[#This Row],[Team]],Table1[Finish Points5])</f>
        <v>156</v>
      </c>
      <c r="F3" s="12">
        <v>-5</v>
      </c>
    </row>
    <row r="4" spans="1:6" x14ac:dyDescent="0.3">
      <c r="A4" t="s">
        <v>49</v>
      </c>
      <c r="B4" s="2">
        <f>SUMIF(Table1[Team],Table2[[#This Row],[Team]],Table1[1-Points5])</f>
        <v>145</v>
      </c>
      <c r="C4" s="2">
        <f>SUMIF(Table1[Team],Table2[[#This Row],[Team]],Table1[2-Points5])</f>
        <v>169</v>
      </c>
      <c r="D4" s="11">
        <f>Table2[[#This Row],[2 Mile - Top 5]]-Table2[[#This Row],[1 Mile - Top 5]]</f>
        <v>24</v>
      </c>
      <c r="E4" s="11">
        <f>SUMIF(Table1[Team],Table2[[#This Row],[Team]],Table1[Finish Points5])</f>
        <v>187</v>
      </c>
      <c r="F4" s="12">
        <v>18</v>
      </c>
    </row>
    <row r="5" spans="1:6" x14ac:dyDescent="0.3">
      <c r="A5" t="s">
        <v>21</v>
      </c>
      <c r="B5" s="2">
        <f>SUMIF(Table1[Team],Table2[[#This Row],[Team]],Table1[1-Points5])</f>
        <v>151</v>
      </c>
      <c r="C5" s="2">
        <f>SUMIF(Table1[Team],Table2[[#This Row],[Team]],Table1[2-Points5])</f>
        <v>121</v>
      </c>
      <c r="D5" s="11">
        <f>Table2[[#This Row],[2 Mile - Top 5]]-Table2[[#This Row],[1 Mile - Top 5]]</f>
        <v>-30</v>
      </c>
      <c r="E5" s="11">
        <f>SUMIF(Table1[Team],Table2[[#This Row],[Team]],Table1[Finish Points5])</f>
        <v>116</v>
      </c>
      <c r="F5" s="12">
        <v>-5</v>
      </c>
    </row>
    <row r="6" spans="1:6" x14ac:dyDescent="0.3">
      <c r="A6" t="s">
        <v>16</v>
      </c>
      <c r="B6" s="2">
        <f>SUMIF(Table1[Team],Table2[[#This Row],[Team]],Table1[1-Points5])</f>
        <v>183</v>
      </c>
      <c r="C6" s="2">
        <f>SUMIF(Table1[Team],Table2[[#This Row],[Team]],Table1[2-Points5])</f>
        <v>213</v>
      </c>
      <c r="D6" s="11">
        <f>Table2[[#This Row],[2 Mile - Top 5]]-Table2[[#This Row],[1 Mile - Top 5]]</f>
        <v>30</v>
      </c>
      <c r="E6" s="11">
        <f>SUMIF(Table1[Team],Table2[[#This Row],[Team]],Table1[Finish Points5])</f>
        <v>217</v>
      </c>
      <c r="F6" s="12">
        <v>4</v>
      </c>
    </row>
    <row r="7" spans="1:6" x14ac:dyDescent="0.3">
      <c r="A7" t="s">
        <v>71</v>
      </c>
      <c r="B7" s="2">
        <f>SUMIF(Table1[Team],Table2[[#This Row],[Team]],Table1[1-Points5])</f>
        <v>207</v>
      </c>
      <c r="C7" s="2">
        <f>SUMIF(Table1[Team],Table2[[#This Row],[Team]],Table1[2-Points5])</f>
        <v>297</v>
      </c>
      <c r="D7" s="11">
        <f>Table2[[#This Row],[2 Mile - Top 5]]-Table2[[#This Row],[1 Mile - Top 5]]</f>
        <v>90</v>
      </c>
      <c r="E7" s="11">
        <f>SUMIF(Table1[Team],Table2[[#This Row],[Team]],Table1[Finish Points5])</f>
        <v>424</v>
      </c>
      <c r="F7" s="12">
        <v>127</v>
      </c>
    </row>
    <row r="8" spans="1:6" x14ac:dyDescent="0.3">
      <c r="A8" t="s">
        <v>23</v>
      </c>
      <c r="B8" s="2">
        <f>SUMIF(Table1[Team],Table2[[#This Row],[Team]],Table1[1-Points5])</f>
        <v>240</v>
      </c>
      <c r="C8" s="2">
        <f>SUMIF(Table1[Team],Table2[[#This Row],[Team]],Table1[2-Points5])</f>
        <v>228</v>
      </c>
      <c r="D8" s="11">
        <f>Table2[[#This Row],[2 Mile - Top 5]]-Table2[[#This Row],[1 Mile - Top 5]]</f>
        <v>-12</v>
      </c>
      <c r="E8" s="11">
        <f>SUMIF(Table1[Team],Table2[[#This Row],[Team]],Table1[Finish Points5])</f>
        <v>185</v>
      </c>
      <c r="F8" s="12">
        <v>-43</v>
      </c>
    </row>
    <row r="9" spans="1:6" x14ac:dyDescent="0.3">
      <c r="A9" t="s">
        <v>41</v>
      </c>
      <c r="B9" s="2">
        <f>SUMIF(Table1[Team],Table2[[#This Row],[Team]],Table1[1-Points5])</f>
        <v>259</v>
      </c>
      <c r="C9" s="2">
        <f>SUMIF(Table1[Team],Table2[[#This Row],[Team]],Table1[2-Points5])</f>
        <v>177</v>
      </c>
      <c r="D9" s="11">
        <f>Table2[[#This Row],[2 Mile - Top 5]]-Table2[[#This Row],[1 Mile - Top 5]]</f>
        <v>-82</v>
      </c>
      <c r="E9" s="11">
        <f>SUMIF(Table1[Team],Table2[[#This Row],[Team]],Table1[Finish Points5])</f>
        <v>159</v>
      </c>
      <c r="F9" s="12">
        <v>-18</v>
      </c>
    </row>
    <row r="10" spans="1:6" x14ac:dyDescent="0.3">
      <c r="A10" t="s">
        <v>39</v>
      </c>
      <c r="B10" s="2">
        <f>SUMIF(Table1[Team],Table2[[#This Row],[Team]],Table1[1-Points5])</f>
        <v>292</v>
      </c>
      <c r="C10" s="2">
        <f>SUMIF(Table1[Team],Table2[[#This Row],[Team]],Table1[2-Points5])</f>
        <v>319</v>
      </c>
      <c r="D10" s="11">
        <f>Table2[[#This Row],[2 Mile - Top 5]]-Table2[[#This Row],[1 Mile - Top 5]]</f>
        <v>27</v>
      </c>
      <c r="E10" s="11">
        <f>SUMIF(Table1[Team],Table2[[#This Row],[Team]],Table1[Finish Points5])</f>
        <v>418</v>
      </c>
      <c r="F10" s="12">
        <v>99</v>
      </c>
    </row>
    <row r="11" spans="1:6" x14ac:dyDescent="0.3">
      <c r="A11" t="s">
        <v>78</v>
      </c>
      <c r="B11" s="2">
        <f>SUMIF(Table1[Team],Table2[[#This Row],[Team]],Table1[1-Points5])</f>
        <v>307</v>
      </c>
      <c r="C11" s="2">
        <f>SUMIF(Table1[Team],Table2[[#This Row],[Team]],Table1[2-Points5])</f>
        <v>321</v>
      </c>
      <c r="D11" s="11">
        <f>Table2[[#This Row],[2 Mile - Top 5]]-Table2[[#This Row],[1 Mile - Top 5]]</f>
        <v>14</v>
      </c>
      <c r="E11" s="11">
        <f>SUMIF(Table1[Team],Table2[[#This Row],[Team]],Table1[Finish Points5])</f>
        <v>319</v>
      </c>
      <c r="F11" s="12">
        <v>-2</v>
      </c>
    </row>
    <row r="12" spans="1:6" x14ac:dyDescent="0.3">
      <c r="A12" t="s">
        <v>54</v>
      </c>
      <c r="B12" s="2">
        <f>SUMIF(Table1[Team],Table2[[#This Row],[Team]],Table1[1-Points5])</f>
        <v>308</v>
      </c>
      <c r="C12" s="2">
        <f>SUMIF(Table1[Team],Table2[[#This Row],[Team]],Table1[2-Points5])</f>
        <v>296</v>
      </c>
      <c r="D12" s="11">
        <f>Table2[[#This Row],[2 Mile - Top 5]]-Table2[[#This Row],[1 Mile - Top 5]]</f>
        <v>-12</v>
      </c>
      <c r="E12" s="11">
        <f>SUMIF(Table1[Team],Table2[[#This Row],[Team]],Table1[Finish Points5])</f>
        <v>369</v>
      </c>
      <c r="F12" s="12">
        <v>73</v>
      </c>
    </row>
    <row r="13" spans="1:6" x14ac:dyDescent="0.3">
      <c r="A13" t="s">
        <v>14</v>
      </c>
      <c r="B13" s="2">
        <f>SUMIF(Table1[Team],Table2[[#This Row],[Team]],Table1[1-Points5])</f>
        <v>329</v>
      </c>
      <c r="C13" s="2">
        <f>SUMIF(Table1[Team],Table2[[#This Row],[Team]],Table1[2-Points5])</f>
        <v>322</v>
      </c>
      <c r="D13" s="11">
        <f>Table2[[#This Row],[2 Mile - Top 5]]-Table2[[#This Row],[1 Mile - Top 5]]</f>
        <v>-7</v>
      </c>
      <c r="E13" s="11">
        <f>SUMIF(Table1[Team],Table2[[#This Row],[Team]],Table1[Finish Points5])</f>
        <v>315</v>
      </c>
      <c r="F13" s="12">
        <v>-7</v>
      </c>
    </row>
    <row r="14" spans="1:6" x14ac:dyDescent="0.3">
      <c r="A14" t="s">
        <v>86</v>
      </c>
      <c r="B14" s="2">
        <f>SUMIF(Table1[Team],Table2[[#This Row],[Team]],Table1[1-Points5])</f>
        <v>337</v>
      </c>
      <c r="C14" s="2">
        <f>SUMIF(Table1[Team],Table2[[#This Row],[Team]],Table1[2-Points5])</f>
        <v>328</v>
      </c>
      <c r="D14" s="11">
        <f>Table2[[#This Row],[2 Mile - Top 5]]-Table2[[#This Row],[1 Mile - Top 5]]</f>
        <v>-9</v>
      </c>
      <c r="E14" s="11">
        <f>SUMIF(Table1[Team],Table2[[#This Row],[Team]],Table1[Finish Points5])</f>
        <v>318</v>
      </c>
      <c r="F14" s="12">
        <v>-10</v>
      </c>
    </row>
    <row r="15" spans="1:6" x14ac:dyDescent="0.3">
      <c r="A15" t="s">
        <v>29</v>
      </c>
      <c r="B15" s="2">
        <f>SUMIF(Table1[Team],Table2[[#This Row],[Team]],Table1[1-Points5])</f>
        <v>343</v>
      </c>
      <c r="C15" s="2">
        <f>SUMIF(Table1[Team],Table2[[#This Row],[Team]],Table1[2-Points5])</f>
        <v>329</v>
      </c>
      <c r="D15" s="11">
        <f>Table2[[#This Row],[2 Mile - Top 5]]-Table2[[#This Row],[1 Mile - Top 5]]</f>
        <v>-14</v>
      </c>
      <c r="E15" s="11">
        <f>SUMIF(Table1[Team],Table2[[#This Row],[Team]],Table1[Finish Points5])</f>
        <v>409</v>
      </c>
      <c r="F15" s="12">
        <v>80</v>
      </c>
    </row>
    <row r="16" spans="1:6" x14ac:dyDescent="0.3">
      <c r="A16" t="s">
        <v>37</v>
      </c>
      <c r="B16" s="2">
        <f>SUMIF(Table1[Team],Table2[[#This Row],[Team]],Table1[1-Points5])</f>
        <v>367</v>
      </c>
      <c r="C16" s="2">
        <f>SUMIF(Table1[Team],Table2[[#This Row],[Team]],Table1[2-Points5])</f>
        <v>395</v>
      </c>
      <c r="D16" s="11">
        <f>Table2[[#This Row],[2 Mile - Top 5]]-Table2[[#This Row],[1 Mile - Top 5]]</f>
        <v>28</v>
      </c>
      <c r="E16" s="11">
        <f>SUMIF(Table1[Team],Table2[[#This Row],[Team]],Table1[Finish Points5])</f>
        <v>391</v>
      </c>
      <c r="F16" s="12">
        <v>-4</v>
      </c>
    </row>
    <row r="17" spans="1:6" x14ac:dyDescent="0.3">
      <c r="A17" t="s">
        <v>62</v>
      </c>
      <c r="B17" s="2">
        <f>SUMIF(Table1[Team],Table2[[#This Row],[Team]],Table1[1-Points5])</f>
        <v>381</v>
      </c>
      <c r="C17" s="2">
        <f>SUMIF(Table1[Team],Table2[[#This Row],[Team]],Table1[2-Points5])</f>
        <v>391</v>
      </c>
      <c r="D17" s="11">
        <f>Table2[[#This Row],[2 Mile - Top 5]]-Table2[[#This Row],[1 Mile - Top 5]]</f>
        <v>10</v>
      </c>
      <c r="E17" s="11">
        <f>SUMIF(Table1[Team],Table2[[#This Row],[Team]],Table1[Finish Points5])</f>
        <v>325</v>
      </c>
      <c r="F17" s="12">
        <v>-66</v>
      </c>
    </row>
    <row r="18" spans="1:6" x14ac:dyDescent="0.3">
      <c r="A18" t="s">
        <v>64</v>
      </c>
      <c r="B18" s="2">
        <f>SUMIF(Table1[Team],Table2[[#This Row],[Team]],Table1[1-Points5])</f>
        <v>385</v>
      </c>
      <c r="C18" s="2">
        <f>SUMIF(Table1[Team],Table2[[#This Row],[Team]],Table1[2-Points5])</f>
        <v>385</v>
      </c>
      <c r="D18" s="11">
        <f>Table2[[#This Row],[2 Mile - Top 5]]-Table2[[#This Row],[1 Mile - Top 5]]</f>
        <v>0</v>
      </c>
      <c r="E18" s="11">
        <f>SUMIF(Table1[Team],Table2[[#This Row],[Team]],Table1[Finish Points5])</f>
        <v>374</v>
      </c>
      <c r="F18" s="12">
        <v>-11</v>
      </c>
    </row>
    <row r="19" spans="1:6" x14ac:dyDescent="0.3">
      <c r="A19" t="s">
        <v>84</v>
      </c>
      <c r="B19" s="2">
        <f>SUMIF(Table1[Team],Table2[[#This Row],[Team]],Table1[1-Points5])</f>
        <v>400</v>
      </c>
      <c r="C19" s="2">
        <f>SUMIF(Table1[Team],Table2[[#This Row],[Team]],Table1[2-Points5])</f>
        <v>425</v>
      </c>
      <c r="D19" s="11">
        <f>Table2[[#This Row],[2 Mile - Top 5]]-Table2[[#This Row],[1 Mile - Top 5]]</f>
        <v>25</v>
      </c>
      <c r="E19" s="11">
        <f>SUMIF(Table1[Team],Table2[[#This Row],[Team]],Table1[Finish Points5])</f>
        <v>463</v>
      </c>
      <c r="F19" s="12">
        <v>38</v>
      </c>
    </row>
    <row r="20" spans="1:6" x14ac:dyDescent="0.3">
      <c r="A20" t="s">
        <v>131</v>
      </c>
      <c r="B20" s="2">
        <f>SUMIF(Table1[Team],Table2[[#This Row],[Team]],Table1[1-Points5])</f>
        <v>422</v>
      </c>
      <c r="C20" s="2">
        <f>SUMIF(Table1[Team],Table2[[#This Row],[Team]],Table1[2-Points5])</f>
        <v>447</v>
      </c>
      <c r="D20" s="11">
        <f>Table2[[#This Row],[2 Mile - Top 5]]-Table2[[#This Row],[1 Mile - Top 5]]</f>
        <v>25</v>
      </c>
      <c r="E20" s="11">
        <f>SUMIF(Table1[Team],Table2[[#This Row],[Team]],Table1[Finish Points5])</f>
        <v>439</v>
      </c>
      <c r="F20" s="12">
        <v>-8</v>
      </c>
    </row>
    <row r="21" spans="1:6" x14ac:dyDescent="0.3">
      <c r="A21" t="s">
        <v>9</v>
      </c>
      <c r="B21" s="2">
        <f>SUMIF(Table1[Team],Table2[[#This Row],[Team]],Table1[1-Points5])</f>
        <v>440</v>
      </c>
      <c r="C21" s="2">
        <f>SUMIF(Table1[Team],Table2[[#This Row],[Team]],Table1[2-Points5])</f>
        <v>409</v>
      </c>
      <c r="D21" s="11">
        <f>Table2[[#This Row],[2 Mile - Top 5]]-Table2[[#This Row],[1 Mile - Top 5]]</f>
        <v>-31</v>
      </c>
      <c r="E21" s="11">
        <f>SUMIF(Table1[Team],Table2[[#This Row],[Team]],Table1[Finish Points5])</f>
        <v>361</v>
      </c>
      <c r="F21" s="12">
        <v>-48</v>
      </c>
    </row>
    <row r="22" spans="1:6" x14ac:dyDescent="0.3">
      <c r="A22" t="s">
        <v>27</v>
      </c>
      <c r="B22" s="2">
        <f>SUMIF(Table1[Team],Table2[[#This Row],[Team]],Table1[1-Points5])</f>
        <v>457</v>
      </c>
      <c r="C22" s="2">
        <f>SUMIF(Table1[Team],Table2[[#This Row],[Team]],Table1[2-Points5])</f>
        <v>451</v>
      </c>
      <c r="D22" s="11">
        <f>Table2[[#This Row],[2 Mile - Top 5]]-Table2[[#This Row],[1 Mile - Top 5]]</f>
        <v>-6</v>
      </c>
      <c r="E22" s="11">
        <f>SUMIF(Table1[Team],Table2[[#This Row],[Team]],Table1[Finish Points5])</f>
        <v>395</v>
      </c>
      <c r="F22" s="12">
        <v>-56</v>
      </c>
    </row>
    <row r="23" spans="1:6" x14ac:dyDescent="0.3">
      <c r="A23" t="s">
        <v>112</v>
      </c>
      <c r="B23" s="2">
        <f>SUMIF(Table1[Team],Table2[[#This Row],[Team]],Table1[1-Points5])</f>
        <v>467</v>
      </c>
      <c r="C23" s="2">
        <f>SUMIF(Table1[Team],Table2[[#This Row],[Team]],Table1[2-Points5])</f>
        <v>374</v>
      </c>
      <c r="D23" s="11">
        <f>Table2[[#This Row],[2 Mile - Top 5]]-Table2[[#This Row],[1 Mile - Top 5]]</f>
        <v>-93</v>
      </c>
      <c r="E23" s="11">
        <f>SUMIF(Table1[Team],Table2[[#This Row],[Team]],Table1[Finish Points5])</f>
        <v>379</v>
      </c>
      <c r="F23" s="12">
        <v>5</v>
      </c>
    </row>
    <row r="24" spans="1:6" x14ac:dyDescent="0.3">
      <c r="A24" t="s">
        <v>76</v>
      </c>
      <c r="B24" s="2">
        <f>SUMIF(Table1[Team],Table2[[#This Row],[Team]],Table1[1-Points5])</f>
        <v>469</v>
      </c>
      <c r="C24" s="2">
        <f>SUMIF(Table1[Team],Table2[[#This Row],[Team]],Table1[2-Points5])</f>
        <v>389</v>
      </c>
      <c r="D24" s="11">
        <f>Table2[[#This Row],[2 Mile - Top 5]]-Table2[[#This Row],[1 Mile - Top 5]]</f>
        <v>-80</v>
      </c>
      <c r="E24" s="11">
        <f>SUMIF(Table1[Team],Table2[[#This Row],[Team]],Table1[Finish Points5])</f>
        <v>264</v>
      </c>
      <c r="F24" s="12">
        <v>-125</v>
      </c>
    </row>
    <row r="25" spans="1:6" x14ac:dyDescent="0.3">
      <c r="A25" t="s">
        <v>182</v>
      </c>
      <c r="B25" s="2">
        <f>SUMIF(Table1[Team],Table2[[#This Row],[Team]],Table1[1-Points5])</f>
        <v>531</v>
      </c>
      <c r="C25" s="2">
        <f>SUMIF(Table1[Team],Table2[[#This Row],[Team]],Table1[2-Points5])</f>
        <v>629</v>
      </c>
      <c r="D25" s="13">
        <f>Table2[[#This Row],[2 Mile - Top 5]]-Table2[[#This Row],[1 Mile - Top 5]]</f>
        <v>98</v>
      </c>
      <c r="E25" s="11">
        <f>SUMIF(Table1[Team],Table2[[#This Row],[Team]],Table1[Finish Points5])</f>
        <v>646</v>
      </c>
      <c r="F25" s="12">
        <v>17</v>
      </c>
    </row>
    <row r="26" spans="1:6" x14ac:dyDescent="0.3">
      <c r="A26" t="s">
        <v>101</v>
      </c>
      <c r="B26" s="2">
        <f>SUMIF(Table1[Team],Table2[[#This Row],[Team]],Table1[1-Points5])</f>
        <v>551</v>
      </c>
      <c r="C26" s="2">
        <f>SUMIF(Table1[Team],Table2[[#This Row],[Team]],Table1[2-Points5])</f>
        <v>443</v>
      </c>
      <c r="D26" s="13">
        <f>Table2[[#This Row],[2 Mile - Top 5]]-Table2[[#This Row],[1 Mile - Top 5]]</f>
        <v>-108</v>
      </c>
      <c r="E26" s="11">
        <f>SUMIF(Table1[Team],Table2[[#This Row],[Team]],Table1[Finish Points5])</f>
        <v>347</v>
      </c>
      <c r="F26" s="12">
        <v>-96</v>
      </c>
    </row>
    <row r="27" spans="1:6" x14ac:dyDescent="0.3">
      <c r="A27" t="s">
        <v>69</v>
      </c>
      <c r="B27" s="2">
        <f>SUMIF(Table1[Team],Table2[[#This Row],[Team]],Table1[1-Points5])</f>
        <v>581</v>
      </c>
      <c r="C27" s="2">
        <f>SUMIF(Table1[Team],Table2[[#This Row],[Team]],Table1[2-Points5])</f>
        <v>496</v>
      </c>
      <c r="D27" s="11">
        <f>Table2[[#This Row],[2 Mile - Top 5]]-Table2[[#This Row],[1 Mile - Top 5]]</f>
        <v>-85</v>
      </c>
      <c r="E27" s="11">
        <f>SUMIF(Table1[Team],Table2[[#This Row],[Team]],Table1[Finish Points5])</f>
        <v>457</v>
      </c>
      <c r="F27" s="12">
        <v>-39</v>
      </c>
    </row>
  </sheetData>
  <conditionalFormatting sqref="F3:F27">
    <cfRule type="cellIs" dxfId="21" priority="3" operator="lessThan">
      <formula>0</formula>
    </cfRule>
    <cfRule type="cellIs" dxfId="20" priority="4" operator="greaterThan">
      <formula>0</formula>
    </cfRule>
  </conditionalFormatting>
  <conditionalFormatting sqref="D3:D27">
    <cfRule type="cellIs" dxfId="19" priority="1" operator="lessThan">
      <formula>0</formula>
    </cfRule>
    <cfRule type="cellIs" dxfId="18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C2" sqref="C2"/>
    </sheetView>
  </sheetViews>
  <sheetFormatPr defaultRowHeight="14.4" x14ac:dyDescent="0.3"/>
  <cols>
    <col min="1" max="1" width="23.33203125" bestFit="1" customWidth="1"/>
    <col min="2" max="3" width="16.77734375" style="2" customWidth="1"/>
    <col min="4" max="4" width="20" style="2" bestFit="1" customWidth="1"/>
    <col min="5" max="5" width="16.44140625" style="2" bestFit="1" customWidth="1"/>
    <col min="6" max="6" width="23.88671875" style="1" bestFit="1" customWidth="1"/>
    <col min="7" max="8" width="19" bestFit="1" customWidth="1"/>
    <col min="9" max="9" width="18.6640625" bestFit="1" customWidth="1"/>
    <col min="10" max="31" width="4" bestFit="1" customWidth="1"/>
    <col min="32" max="32" width="10.77734375" bestFit="1" customWidth="1"/>
    <col min="33" max="33" width="18.6640625" bestFit="1" customWidth="1"/>
    <col min="34" max="35" width="19" bestFit="1" customWidth="1"/>
    <col min="36" max="36" width="18.6640625" bestFit="1" customWidth="1"/>
    <col min="37" max="38" width="19" bestFit="1" customWidth="1"/>
    <col min="39" max="39" width="18.6640625" bestFit="1" customWidth="1"/>
    <col min="40" max="41" width="19" bestFit="1" customWidth="1"/>
    <col min="42" max="42" width="18.6640625" bestFit="1" customWidth="1"/>
    <col min="43" max="44" width="19" bestFit="1" customWidth="1"/>
    <col min="45" max="45" width="18.6640625" bestFit="1" customWidth="1"/>
    <col min="46" max="47" width="19" bestFit="1" customWidth="1"/>
    <col min="48" max="48" width="18.6640625" bestFit="1" customWidth="1"/>
    <col min="49" max="50" width="19" bestFit="1" customWidth="1"/>
    <col min="51" max="51" width="18.6640625" bestFit="1" customWidth="1"/>
    <col min="52" max="53" width="19" bestFit="1" customWidth="1"/>
    <col min="54" max="54" width="18.6640625" bestFit="1" customWidth="1"/>
    <col min="55" max="56" width="19" bestFit="1" customWidth="1"/>
    <col min="57" max="57" width="18.6640625" bestFit="1" customWidth="1"/>
    <col min="58" max="59" width="19" bestFit="1" customWidth="1"/>
    <col min="60" max="60" width="18.6640625" bestFit="1" customWidth="1"/>
    <col min="61" max="62" width="19" bestFit="1" customWidth="1"/>
    <col min="63" max="63" width="18.6640625" bestFit="1" customWidth="1"/>
    <col min="64" max="65" width="19" bestFit="1" customWidth="1"/>
    <col min="66" max="66" width="18.6640625" bestFit="1" customWidth="1"/>
    <col min="67" max="68" width="19" bestFit="1" customWidth="1"/>
    <col min="69" max="69" width="18.6640625" bestFit="1" customWidth="1"/>
    <col min="70" max="71" width="19" bestFit="1" customWidth="1"/>
    <col min="72" max="72" width="18.6640625" bestFit="1" customWidth="1"/>
    <col min="73" max="74" width="19" bestFit="1" customWidth="1"/>
    <col min="75" max="75" width="18.6640625" bestFit="1" customWidth="1"/>
    <col min="76" max="77" width="19" bestFit="1" customWidth="1"/>
    <col min="78" max="78" width="18.6640625" bestFit="1" customWidth="1"/>
    <col min="79" max="80" width="19" bestFit="1" customWidth="1"/>
    <col min="81" max="81" width="18.6640625" bestFit="1" customWidth="1"/>
    <col min="82" max="83" width="23.77734375" bestFit="1" customWidth="1"/>
    <col min="84" max="84" width="23.44140625" bestFit="1" customWidth="1"/>
  </cols>
  <sheetData>
    <row r="1" spans="1:6" x14ac:dyDescent="0.3">
      <c r="A1" s="10" t="s">
        <v>293</v>
      </c>
    </row>
    <row r="2" spans="1:6" x14ac:dyDescent="0.3">
      <c r="A2" t="s">
        <v>2</v>
      </c>
      <c r="B2" s="2" t="s">
        <v>278</v>
      </c>
      <c r="C2" s="2" t="s">
        <v>281</v>
      </c>
      <c r="D2" s="2" t="s">
        <v>294</v>
      </c>
      <c r="E2" s="2" t="s">
        <v>286</v>
      </c>
      <c r="F2" s="1" t="s">
        <v>295</v>
      </c>
    </row>
    <row r="3" spans="1:6" x14ac:dyDescent="0.3">
      <c r="A3" t="s">
        <v>21</v>
      </c>
      <c r="B3" s="2">
        <f>SUMIF(Table1[Team],Table25[[#This Row],[Team]],Table1[1-Points])</f>
        <v>307</v>
      </c>
      <c r="C3" s="2">
        <f>SUMIF(Table1[Team],Table25[[#This Row],[Team]],Table1[2-Points])</f>
        <v>311</v>
      </c>
      <c r="D3" s="2">
        <f>Table25[[#This Row],[2 Mile - Top 7]]-Table25[[#This Row],[1 Mile - Top 7]]</f>
        <v>4</v>
      </c>
      <c r="E3" s="2">
        <f>SUMIF(Table1[Team],Table25[[#This Row],[Team]],Table1[Finish Points])</f>
        <v>287</v>
      </c>
      <c r="F3" s="2">
        <f>Table25[[#This Row],[Finish - Top 7]]-Table25[[#This Row],[2 Mile - Top 7]]</f>
        <v>-24</v>
      </c>
    </row>
    <row r="4" spans="1:6" x14ac:dyDescent="0.3">
      <c r="A4" t="s">
        <v>49</v>
      </c>
      <c r="B4" s="2">
        <f>SUMIF(Table1[Team],Table25[[#This Row],[Team]],Table1[1-Points])</f>
        <v>336</v>
      </c>
      <c r="C4" s="2">
        <f>SUMIF(Table1[Team],Table25[[#This Row],[Team]],Table1[2-Points])</f>
        <v>358</v>
      </c>
      <c r="D4" s="2">
        <f>Table25[[#This Row],[2 Mile - Top 7]]-Table25[[#This Row],[1 Mile - Top 7]]</f>
        <v>22</v>
      </c>
      <c r="E4" s="2">
        <f>SUMIF(Table1[Team],Table25[[#This Row],[Team]],Table1[Finish Points])</f>
        <v>350</v>
      </c>
      <c r="F4" s="2">
        <f>Table25[[#This Row],[Finish - Top 7]]-Table25[[#This Row],[2 Mile - Top 7]]</f>
        <v>-8</v>
      </c>
    </row>
    <row r="5" spans="1:6" x14ac:dyDescent="0.3">
      <c r="A5" t="s">
        <v>41</v>
      </c>
      <c r="B5" s="2">
        <f>SUMIF(Table1[Team],Table25[[#This Row],[Team]],Table1[1-Points])</f>
        <v>460</v>
      </c>
      <c r="C5" s="2">
        <f>SUMIF(Table1[Team],Table25[[#This Row],[Team]],Table1[2-Points])</f>
        <v>393</v>
      </c>
      <c r="D5" s="2">
        <f>Table25[[#This Row],[2 Mile - Top 7]]-Table25[[#This Row],[1 Mile - Top 7]]</f>
        <v>-67</v>
      </c>
      <c r="E5" s="2">
        <f>SUMIF(Table1[Team],Table25[[#This Row],[Team]],Table1[Finish Points])</f>
        <v>381</v>
      </c>
      <c r="F5" s="2">
        <f>Table25[[#This Row],[Finish - Top 7]]-Table25[[#This Row],[2 Mile - Top 7]]</f>
        <v>-12</v>
      </c>
    </row>
    <row r="6" spans="1:6" x14ac:dyDescent="0.3">
      <c r="A6" t="s">
        <v>16</v>
      </c>
      <c r="B6" s="2">
        <f>SUMIF(Table1[Team],Table25[[#This Row],[Team]],Table1[1-Points])</f>
        <v>404</v>
      </c>
      <c r="C6" s="2">
        <f>SUMIF(Table1[Team],Table25[[#This Row],[Team]],Table1[2-Points])</f>
        <v>449</v>
      </c>
      <c r="D6" s="2">
        <f>Table25[[#This Row],[2 Mile - Top 7]]-Table25[[#This Row],[1 Mile - Top 7]]</f>
        <v>45</v>
      </c>
      <c r="E6" s="2">
        <f>SUMIF(Table1[Team],Table25[[#This Row],[Team]],Table1[Finish Points])</f>
        <v>459</v>
      </c>
      <c r="F6" s="2">
        <f>Table25[[#This Row],[Finish - Top 7]]-Table25[[#This Row],[2 Mile - Top 7]]</f>
        <v>10</v>
      </c>
    </row>
    <row r="7" spans="1:6" x14ac:dyDescent="0.3">
      <c r="A7" t="s">
        <v>6</v>
      </c>
      <c r="B7" s="2">
        <f>SUMIF(Table1[Team],Table25[[#This Row],[Team]],Table1[1-Points])</f>
        <v>298</v>
      </c>
      <c r="C7" s="2">
        <f>SUMIF(Table1[Team],Table25[[#This Row],[Team]],Table1[2-Points])</f>
        <v>440</v>
      </c>
      <c r="D7" s="2">
        <f>Table25[[#This Row],[2 Mile - Top 7]]-Table25[[#This Row],[1 Mile - Top 7]]</f>
        <v>142</v>
      </c>
      <c r="E7" s="2">
        <f>SUMIF(Table1[Team],Table25[[#This Row],[Team]],Table1[Finish Points])</f>
        <v>468</v>
      </c>
      <c r="F7" s="2">
        <f>Table25[[#This Row],[Finish - Top 7]]-Table25[[#This Row],[2 Mile - Top 7]]</f>
        <v>28</v>
      </c>
    </row>
    <row r="8" spans="1:6" x14ac:dyDescent="0.3">
      <c r="A8" t="s">
        <v>23</v>
      </c>
      <c r="B8" s="2">
        <f>SUMIF(Table1[Team],Table25[[#This Row],[Team]],Table1[1-Points])</f>
        <v>507</v>
      </c>
      <c r="C8" s="2">
        <f>SUMIF(Table1[Team],Table25[[#This Row],[Team]],Table1[2-Points])</f>
        <v>502</v>
      </c>
      <c r="D8" s="2">
        <f>Table25[[#This Row],[2 Mile - Top 7]]-Table25[[#This Row],[1 Mile - Top 7]]</f>
        <v>-5</v>
      </c>
      <c r="E8" s="2">
        <f>SUMIF(Table1[Team],Table25[[#This Row],[Team]],Table1[Finish Points])</f>
        <v>469</v>
      </c>
      <c r="F8" s="2">
        <f>Table25[[#This Row],[Finish - Top 7]]-Table25[[#This Row],[2 Mile - Top 7]]</f>
        <v>-33</v>
      </c>
    </row>
    <row r="9" spans="1:6" x14ac:dyDescent="0.3">
      <c r="A9" t="s">
        <v>76</v>
      </c>
      <c r="B9" s="2">
        <f>SUMIF(Table1[Team],Table25[[#This Row],[Team]],Table1[1-Points])</f>
        <v>766</v>
      </c>
      <c r="C9" s="2">
        <f>SUMIF(Table1[Team],Table25[[#This Row],[Team]],Table1[2-Points])</f>
        <v>688</v>
      </c>
      <c r="D9" s="2">
        <f>Table25[[#This Row],[2 Mile - Top 7]]-Table25[[#This Row],[1 Mile - Top 7]]</f>
        <v>-78</v>
      </c>
      <c r="E9" s="2">
        <f>SUMIF(Table1[Team],Table25[[#This Row],[Team]],Table1[Finish Points])</f>
        <v>531</v>
      </c>
      <c r="F9" s="2">
        <f>Table25[[#This Row],[Finish - Top 7]]-Table25[[#This Row],[2 Mile - Top 7]]</f>
        <v>-157</v>
      </c>
    </row>
    <row r="10" spans="1:6" x14ac:dyDescent="0.3">
      <c r="A10" t="s">
        <v>101</v>
      </c>
      <c r="B10" s="2">
        <f>SUMIF(Table1[Team],Table25[[#This Row],[Team]],Table1[1-Points])</f>
        <v>802</v>
      </c>
      <c r="C10" s="2">
        <f>SUMIF(Table1[Team],Table25[[#This Row],[Team]],Table1[2-Points])</f>
        <v>684</v>
      </c>
      <c r="D10" s="2">
        <f>Table25[[#This Row],[2 Mile - Top 7]]-Table25[[#This Row],[1 Mile - Top 7]]</f>
        <v>-118</v>
      </c>
      <c r="E10" s="2">
        <f>SUMIF(Table1[Team],Table25[[#This Row],[Team]],Table1[Finish Points])</f>
        <v>554</v>
      </c>
      <c r="F10" s="2">
        <f>Table25[[#This Row],[Finish - Top 7]]-Table25[[#This Row],[2 Mile - Top 7]]</f>
        <v>-130</v>
      </c>
    </row>
    <row r="11" spans="1:6" x14ac:dyDescent="0.3">
      <c r="A11" t="s">
        <v>86</v>
      </c>
      <c r="B11" s="2">
        <f>SUMIF(Table1[Team],Table25[[#This Row],[Team]],Table1[1-Points])</f>
        <v>635</v>
      </c>
      <c r="C11" s="2">
        <f>SUMIF(Table1[Team],Table25[[#This Row],[Team]],Table1[2-Points])</f>
        <v>559</v>
      </c>
      <c r="D11" s="2">
        <f>Table25[[#This Row],[2 Mile - Top 7]]-Table25[[#This Row],[1 Mile - Top 7]]</f>
        <v>-76</v>
      </c>
      <c r="E11" s="2">
        <f>SUMIF(Table1[Team],Table25[[#This Row],[Team]],Table1[Finish Points])</f>
        <v>555</v>
      </c>
      <c r="F11" s="2">
        <f>Table25[[#This Row],[Finish - Top 7]]-Table25[[#This Row],[2 Mile - Top 7]]</f>
        <v>-4</v>
      </c>
    </row>
    <row r="12" spans="1:6" x14ac:dyDescent="0.3">
      <c r="A12" t="s">
        <v>78</v>
      </c>
      <c r="B12" s="2">
        <f>SUMIF(Table1[Team],Table25[[#This Row],[Team]],Table1[1-Points])</f>
        <v>552</v>
      </c>
      <c r="C12" s="2">
        <f>SUMIF(Table1[Team],Table25[[#This Row],[Team]],Table1[2-Points])</f>
        <v>579</v>
      </c>
      <c r="D12" s="2">
        <f>Table25[[#This Row],[2 Mile - Top 7]]-Table25[[#This Row],[1 Mile - Top 7]]</f>
        <v>27</v>
      </c>
      <c r="E12" s="2">
        <f>SUMIF(Table1[Team],Table25[[#This Row],[Team]],Table1[Finish Points])</f>
        <v>577</v>
      </c>
      <c r="F12" s="2">
        <f>Table25[[#This Row],[Finish - Top 7]]-Table25[[#This Row],[2 Mile - Top 7]]</f>
        <v>-2</v>
      </c>
    </row>
    <row r="13" spans="1:6" x14ac:dyDescent="0.3">
      <c r="A13" t="s">
        <v>14</v>
      </c>
      <c r="B13" s="2">
        <f>SUMIF(Table1[Team],Table25[[#This Row],[Team]],Table1[1-Points])</f>
        <v>620</v>
      </c>
      <c r="C13" s="2">
        <f>SUMIF(Table1[Team],Table25[[#This Row],[Team]],Table1[2-Points])</f>
        <v>606</v>
      </c>
      <c r="D13" s="2">
        <f>Table25[[#This Row],[2 Mile - Top 7]]-Table25[[#This Row],[1 Mile - Top 7]]</f>
        <v>-14</v>
      </c>
      <c r="E13" s="2">
        <f>SUMIF(Table1[Team],Table25[[#This Row],[Team]],Table1[Finish Points])</f>
        <v>600</v>
      </c>
      <c r="F13" s="2">
        <f>Table25[[#This Row],[Finish - Top 7]]-Table25[[#This Row],[2 Mile - Top 7]]</f>
        <v>-6</v>
      </c>
    </row>
    <row r="14" spans="1:6" x14ac:dyDescent="0.3">
      <c r="A14" t="s">
        <v>62</v>
      </c>
      <c r="B14" s="2">
        <f>SUMIF(Table1[Team],Table25[[#This Row],[Team]],Table1[1-Points])</f>
        <v>710</v>
      </c>
      <c r="C14" s="2">
        <f>SUMIF(Table1[Team],Table25[[#This Row],[Team]],Table1[2-Points])</f>
        <v>694</v>
      </c>
      <c r="D14" s="2">
        <f>Table25[[#This Row],[2 Mile - Top 7]]-Table25[[#This Row],[1 Mile - Top 7]]</f>
        <v>-16</v>
      </c>
      <c r="E14" s="2">
        <f>SUMIF(Table1[Team],Table25[[#This Row],[Team]],Table1[Finish Points])</f>
        <v>617</v>
      </c>
      <c r="F14" s="2">
        <f>Table25[[#This Row],[Finish - Top 7]]-Table25[[#This Row],[2 Mile - Top 7]]</f>
        <v>-77</v>
      </c>
    </row>
    <row r="15" spans="1:6" x14ac:dyDescent="0.3">
      <c r="A15" t="s">
        <v>54</v>
      </c>
      <c r="B15" s="2">
        <f>SUMIF(Table1[Team],Table25[[#This Row],[Team]],Table1[1-Points])</f>
        <v>533</v>
      </c>
      <c r="C15" s="2">
        <f>SUMIF(Table1[Team],Table25[[#This Row],[Team]],Table1[2-Points])</f>
        <v>517</v>
      </c>
      <c r="D15" s="2">
        <f>Table25[[#This Row],[2 Mile - Top 7]]-Table25[[#This Row],[1 Mile - Top 7]]</f>
        <v>-16</v>
      </c>
      <c r="E15" s="2">
        <f>SUMIF(Table1[Team],Table25[[#This Row],[Team]],Table1[Finish Points])</f>
        <v>645</v>
      </c>
      <c r="F15" s="2">
        <f>Table25[[#This Row],[Finish - Top 7]]-Table25[[#This Row],[2 Mile - Top 7]]</f>
        <v>128</v>
      </c>
    </row>
    <row r="16" spans="1:6" x14ac:dyDescent="0.3">
      <c r="A16" t="s">
        <v>9</v>
      </c>
      <c r="B16" s="2">
        <f>SUMIF(Table1[Team],Table25[[#This Row],[Team]],Table1[1-Points])</f>
        <v>760</v>
      </c>
      <c r="C16" s="2">
        <f>SUMIF(Table1[Team],Table25[[#This Row],[Team]],Table1[2-Points])</f>
        <v>692</v>
      </c>
      <c r="D16" s="2">
        <f>Table25[[#This Row],[2 Mile - Top 7]]-Table25[[#This Row],[1 Mile - Top 7]]</f>
        <v>-68</v>
      </c>
      <c r="E16" s="2">
        <f>SUMIF(Table1[Team],Table25[[#This Row],[Team]],Table1[Finish Points])</f>
        <v>648</v>
      </c>
      <c r="F16" s="2">
        <f>Table25[[#This Row],[Finish - Top 7]]-Table25[[#This Row],[2 Mile - Top 7]]</f>
        <v>-44</v>
      </c>
    </row>
    <row r="17" spans="1:6" x14ac:dyDescent="0.3">
      <c r="A17" t="s">
        <v>112</v>
      </c>
      <c r="B17" s="2">
        <f>SUMIF(Table1[Team],Table25[[#This Row],[Team]],Table1[1-Points])</f>
        <v>722</v>
      </c>
      <c r="C17" s="2">
        <f>SUMIF(Table1[Team],Table25[[#This Row],[Team]],Table1[2-Points])</f>
        <v>631</v>
      </c>
      <c r="D17" s="2">
        <f>Table25[[#This Row],[2 Mile - Top 7]]-Table25[[#This Row],[1 Mile - Top 7]]</f>
        <v>-91</v>
      </c>
      <c r="E17" s="2">
        <f>SUMIF(Table1[Team],Table25[[#This Row],[Team]],Table1[Finish Points])</f>
        <v>660</v>
      </c>
      <c r="F17" s="2">
        <f>Table25[[#This Row],[Finish - Top 7]]-Table25[[#This Row],[2 Mile - Top 7]]</f>
        <v>29</v>
      </c>
    </row>
    <row r="18" spans="1:6" x14ac:dyDescent="0.3">
      <c r="A18" t="s">
        <v>64</v>
      </c>
      <c r="B18" s="2">
        <f>SUMIF(Table1[Team],Table25[[#This Row],[Team]],Table1[1-Points])</f>
        <v>695</v>
      </c>
      <c r="C18" s="2">
        <f>SUMIF(Table1[Team],Table25[[#This Row],[Team]],Table1[2-Points])</f>
        <v>703</v>
      </c>
      <c r="D18" s="2">
        <f>Table25[[#This Row],[2 Mile - Top 7]]-Table25[[#This Row],[1 Mile - Top 7]]</f>
        <v>8</v>
      </c>
      <c r="E18" s="2">
        <f>SUMIF(Table1[Team],Table25[[#This Row],[Team]],Table1[Finish Points])</f>
        <v>685</v>
      </c>
      <c r="F18" s="2">
        <f>Table25[[#This Row],[Finish - Top 7]]-Table25[[#This Row],[2 Mile - Top 7]]</f>
        <v>-18</v>
      </c>
    </row>
    <row r="19" spans="1:6" x14ac:dyDescent="0.3">
      <c r="A19" t="s">
        <v>29</v>
      </c>
      <c r="B19" s="2">
        <f>SUMIF(Table1[Team],Table25[[#This Row],[Team]],Table1[1-Points])</f>
        <v>623</v>
      </c>
      <c r="C19" s="2">
        <f>SUMIF(Table1[Team],Table25[[#This Row],[Team]],Table1[2-Points])</f>
        <v>602</v>
      </c>
      <c r="D19" s="2">
        <f>Table25[[#This Row],[2 Mile - Top 7]]-Table25[[#This Row],[1 Mile - Top 7]]</f>
        <v>-21</v>
      </c>
      <c r="E19" s="2">
        <f>SUMIF(Table1[Team],Table25[[#This Row],[Team]],Table1[Finish Points])</f>
        <v>687</v>
      </c>
      <c r="F19" s="2">
        <f>Table25[[#This Row],[Finish - Top 7]]-Table25[[#This Row],[2 Mile - Top 7]]</f>
        <v>85</v>
      </c>
    </row>
    <row r="20" spans="1:6" x14ac:dyDescent="0.3">
      <c r="A20" t="s">
        <v>27</v>
      </c>
      <c r="B20" s="2">
        <f>SUMIF(Table1[Team],Table25[[#This Row],[Team]],Table1[1-Points])</f>
        <v>755</v>
      </c>
      <c r="C20" s="2">
        <f>SUMIF(Table1[Team],Table25[[#This Row],[Team]],Table1[2-Points])</f>
        <v>759</v>
      </c>
      <c r="D20" s="2">
        <f>Table25[[#This Row],[2 Mile - Top 7]]-Table25[[#This Row],[1 Mile - Top 7]]</f>
        <v>4</v>
      </c>
      <c r="E20" s="2">
        <f>SUMIF(Table1[Team],Table25[[#This Row],[Team]],Table1[Finish Points])</f>
        <v>695</v>
      </c>
      <c r="F20" s="2">
        <f>Table25[[#This Row],[Finish - Top 7]]-Table25[[#This Row],[2 Mile - Top 7]]</f>
        <v>-64</v>
      </c>
    </row>
    <row r="21" spans="1:6" x14ac:dyDescent="0.3">
      <c r="A21" t="s">
        <v>37</v>
      </c>
      <c r="B21" s="2">
        <f>SUMIF(Table1[Team],Table25[[#This Row],[Team]],Table1[1-Points])</f>
        <v>703</v>
      </c>
      <c r="C21" s="2">
        <f>SUMIF(Table1[Team],Table25[[#This Row],[Team]],Table1[2-Points])</f>
        <v>738</v>
      </c>
      <c r="D21" s="2">
        <f>Table25[[#This Row],[2 Mile - Top 7]]-Table25[[#This Row],[1 Mile - Top 7]]</f>
        <v>35</v>
      </c>
      <c r="E21" s="2">
        <f>SUMIF(Table1[Team],Table25[[#This Row],[Team]],Table1[Finish Points])</f>
        <v>730</v>
      </c>
      <c r="F21" s="2">
        <f>Table25[[#This Row],[Finish - Top 7]]-Table25[[#This Row],[2 Mile - Top 7]]</f>
        <v>-8</v>
      </c>
    </row>
    <row r="22" spans="1:6" x14ac:dyDescent="0.3">
      <c r="A22" t="s">
        <v>131</v>
      </c>
      <c r="B22" s="2">
        <f>SUMIF(Table1[Team],Table25[[#This Row],[Team]],Table1[1-Points])</f>
        <v>679</v>
      </c>
      <c r="C22" s="2">
        <f>SUMIF(Table1[Team],Table25[[#This Row],[Team]],Table1[2-Points])</f>
        <v>734</v>
      </c>
      <c r="D22" s="2">
        <f>Table25[[#This Row],[2 Mile - Top 7]]-Table25[[#This Row],[1 Mile - Top 7]]</f>
        <v>55</v>
      </c>
      <c r="E22" s="2">
        <f>SUMIF(Table1[Team],Table25[[#This Row],[Team]],Table1[Finish Points])</f>
        <v>737</v>
      </c>
      <c r="F22" s="2">
        <f>Table25[[#This Row],[Finish - Top 7]]-Table25[[#This Row],[2 Mile - Top 7]]</f>
        <v>3</v>
      </c>
    </row>
    <row r="23" spans="1:6" x14ac:dyDescent="0.3">
      <c r="A23" t="s">
        <v>71</v>
      </c>
      <c r="B23" s="2">
        <f>SUMIF(Table1[Team],Table25[[#This Row],[Team]],Table1[1-Points])</f>
        <v>456</v>
      </c>
      <c r="C23" s="2">
        <f>SUMIF(Table1[Team],Table25[[#This Row],[Team]],Table1[2-Points])</f>
        <v>556</v>
      </c>
      <c r="D23" s="2">
        <f>Table25[[#This Row],[2 Mile - Top 7]]-Table25[[#This Row],[1 Mile - Top 7]]</f>
        <v>100</v>
      </c>
      <c r="E23" s="2">
        <f>SUMIF(Table1[Team],Table25[[#This Row],[Team]],Table1[Finish Points])</f>
        <v>745</v>
      </c>
      <c r="F23" s="2">
        <f>Table25[[#This Row],[Finish - Top 7]]-Table25[[#This Row],[2 Mile - Top 7]]</f>
        <v>189</v>
      </c>
    </row>
    <row r="24" spans="1:6" x14ac:dyDescent="0.3">
      <c r="A24" t="s">
        <v>39</v>
      </c>
      <c r="B24" s="2">
        <f>SUMIF(Table1[Team],Table25[[#This Row],[Team]],Table1[1-Points])</f>
        <v>606</v>
      </c>
      <c r="C24" s="2">
        <f>SUMIF(Table1[Team],Table25[[#This Row],[Team]],Table1[2-Points])</f>
        <v>645</v>
      </c>
      <c r="D24" s="2">
        <f>Table25[[#This Row],[2 Mile - Top 7]]-Table25[[#This Row],[1 Mile - Top 7]]</f>
        <v>39</v>
      </c>
      <c r="E24" s="2">
        <f>SUMIF(Table1[Team],Table25[[#This Row],[Team]],Table1[Finish Points])</f>
        <v>747</v>
      </c>
      <c r="F24" s="2">
        <f>Table25[[#This Row],[Finish - Top 7]]-Table25[[#This Row],[2 Mile - Top 7]]</f>
        <v>102</v>
      </c>
    </row>
    <row r="25" spans="1:6" x14ac:dyDescent="0.3">
      <c r="A25" t="s">
        <v>84</v>
      </c>
      <c r="B25" s="2">
        <f>SUMIF(Table1[Team],Table25[[#This Row],[Team]],Table1[1-Points])</f>
        <v>683</v>
      </c>
      <c r="C25" s="2">
        <f>SUMIF(Table1[Team],Table25[[#This Row],[Team]],Table1[2-Points])</f>
        <v>745</v>
      </c>
      <c r="D25" s="2">
        <f>Table25[[#This Row],[2 Mile - Top 7]]-Table25[[#This Row],[1 Mile - Top 7]]</f>
        <v>62</v>
      </c>
      <c r="E25" s="2">
        <f>SUMIF(Table1[Team],Table25[[#This Row],[Team]],Table1[Finish Points])</f>
        <v>785</v>
      </c>
      <c r="F25" s="2">
        <f>Table25[[#This Row],[Finish - Top 7]]-Table25[[#This Row],[2 Mile - Top 7]]</f>
        <v>40</v>
      </c>
    </row>
    <row r="26" spans="1:6" x14ac:dyDescent="0.3">
      <c r="A26" t="s">
        <v>69</v>
      </c>
      <c r="B26" s="2">
        <f>SUMIF(Table1[Team],Table25[[#This Row],[Team]],Table1[1-Points])</f>
        <v>924</v>
      </c>
      <c r="C26" s="2">
        <f>SUMIF(Table1[Team],Table25[[#This Row],[Team]],Table1[2-Points])</f>
        <v>844</v>
      </c>
      <c r="D26" s="2">
        <f>Table25[[#This Row],[2 Mile - Top 7]]-Table25[[#This Row],[1 Mile - Top 7]]</f>
        <v>-80</v>
      </c>
      <c r="E26" s="2">
        <f>SUMIF(Table1[Team],Table25[[#This Row],[Team]],Table1[Finish Points])</f>
        <v>803</v>
      </c>
      <c r="F26" s="2">
        <f>Table25[[#This Row],[Finish - Top 7]]-Table25[[#This Row],[2 Mile - Top 7]]</f>
        <v>-41</v>
      </c>
    </row>
    <row r="27" spans="1:6" x14ac:dyDescent="0.3">
      <c r="A27" t="s">
        <v>182</v>
      </c>
      <c r="B27" s="2">
        <f>SUMIF(Table1[Team],Table25[[#This Row],[Team]],Table1[1-Points])</f>
        <v>864</v>
      </c>
      <c r="C27" s="2">
        <f>SUMIF(Table1[Team],Table25[[#This Row],[Team]],Table1[2-Points])</f>
        <v>971</v>
      </c>
      <c r="D27" s="2">
        <f>Table25[[#This Row],[2 Mile - Top 7]]-Table25[[#This Row],[1 Mile - Top 7]]</f>
        <v>107</v>
      </c>
      <c r="E27" s="2">
        <f>SUMIF(Table1[Team],Table25[[#This Row],[Team]],Table1[Finish Points])</f>
        <v>985</v>
      </c>
      <c r="F27" s="2">
        <f>Table25[[#This Row],[Finish - Top 7]]-Table25[[#This Row],[2 Mile - Top 7]]</f>
        <v>14</v>
      </c>
    </row>
  </sheetData>
  <conditionalFormatting sqref="F3:F27">
    <cfRule type="cellIs" dxfId="12" priority="3" operator="lessThan">
      <formula>0</formula>
    </cfRule>
    <cfRule type="cellIs" dxfId="11" priority="4" operator="greaterThan">
      <formula>0</formula>
    </cfRule>
  </conditionalFormatting>
  <conditionalFormatting sqref="D3:D27">
    <cfRule type="cellIs" dxfId="10" priority="1" operator="greaterThan">
      <formula>0</formula>
    </cfRule>
    <cfRule type="cellIs" dxfId="9" priority="2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F9" sqref="F9"/>
    </sheetView>
  </sheetViews>
  <sheetFormatPr defaultRowHeight="14.4" x14ac:dyDescent="0.3"/>
  <cols>
    <col min="1" max="1" width="23.33203125" bestFit="1" customWidth="1"/>
    <col min="2" max="2" width="12.88671875" bestFit="1" customWidth="1"/>
    <col min="3" max="3" width="19.5546875" style="7" customWidth="1"/>
    <col min="4" max="4" width="19.5546875" style="5" customWidth="1"/>
    <col min="5" max="5" width="19.21875" style="2" bestFit="1" customWidth="1"/>
    <col min="6" max="6" width="23.33203125" bestFit="1" customWidth="1"/>
    <col min="7" max="8" width="19" bestFit="1" customWidth="1"/>
    <col min="9" max="9" width="18.6640625" bestFit="1" customWidth="1"/>
    <col min="10" max="31" width="4" bestFit="1" customWidth="1"/>
    <col min="32" max="32" width="10.77734375" bestFit="1" customWidth="1"/>
    <col min="33" max="33" width="18.6640625" bestFit="1" customWidth="1"/>
    <col min="34" max="35" width="19" bestFit="1" customWidth="1"/>
    <col min="36" max="36" width="18.6640625" bestFit="1" customWidth="1"/>
    <col min="37" max="38" width="19" bestFit="1" customWidth="1"/>
    <col min="39" max="39" width="18.6640625" bestFit="1" customWidth="1"/>
    <col min="40" max="41" width="19" bestFit="1" customWidth="1"/>
    <col min="42" max="42" width="18.6640625" bestFit="1" customWidth="1"/>
    <col min="43" max="44" width="19" bestFit="1" customWidth="1"/>
    <col min="45" max="45" width="18.6640625" bestFit="1" customWidth="1"/>
    <col min="46" max="47" width="19" bestFit="1" customWidth="1"/>
    <col min="48" max="48" width="18.6640625" bestFit="1" customWidth="1"/>
    <col min="49" max="50" width="19" bestFit="1" customWidth="1"/>
    <col min="51" max="51" width="18.6640625" bestFit="1" customWidth="1"/>
    <col min="52" max="53" width="19" bestFit="1" customWidth="1"/>
    <col min="54" max="54" width="18.6640625" bestFit="1" customWidth="1"/>
    <col min="55" max="56" width="19" bestFit="1" customWidth="1"/>
    <col min="57" max="57" width="18.6640625" bestFit="1" customWidth="1"/>
    <col min="58" max="59" width="19" bestFit="1" customWidth="1"/>
    <col min="60" max="60" width="18.6640625" bestFit="1" customWidth="1"/>
    <col min="61" max="62" width="19" bestFit="1" customWidth="1"/>
    <col min="63" max="63" width="18.6640625" bestFit="1" customWidth="1"/>
    <col min="64" max="65" width="19" bestFit="1" customWidth="1"/>
    <col min="66" max="66" width="18.6640625" bestFit="1" customWidth="1"/>
    <col min="67" max="68" width="19" bestFit="1" customWidth="1"/>
    <col min="69" max="69" width="18.6640625" bestFit="1" customWidth="1"/>
    <col min="70" max="71" width="19" bestFit="1" customWidth="1"/>
    <col min="72" max="72" width="18.6640625" bestFit="1" customWidth="1"/>
    <col min="73" max="74" width="19" bestFit="1" customWidth="1"/>
    <col min="75" max="75" width="18.6640625" bestFit="1" customWidth="1"/>
    <col min="76" max="77" width="19" bestFit="1" customWidth="1"/>
    <col min="78" max="78" width="18.6640625" bestFit="1" customWidth="1"/>
    <col min="79" max="80" width="19" bestFit="1" customWidth="1"/>
    <col min="81" max="81" width="18.6640625" bestFit="1" customWidth="1"/>
    <col min="82" max="83" width="23.77734375" bestFit="1" customWidth="1"/>
    <col min="84" max="84" width="23.44140625" bestFit="1" customWidth="1"/>
  </cols>
  <sheetData>
    <row r="1" spans="1:5" x14ac:dyDescent="0.3">
      <c r="A1" s="10" t="s">
        <v>290</v>
      </c>
      <c r="B1" s="10"/>
    </row>
    <row r="2" spans="1:5" x14ac:dyDescent="0.3">
      <c r="A2" t="s">
        <v>2</v>
      </c>
      <c r="B2" t="s">
        <v>291</v>
      </c>
      <c r="C2" s="7" t="s">
        <v>287</v>
      </c>
      <c r="D2" s="8" t="s">
        <v>288</v>
      </c>
      <c r="E2" s="2" t="s">
        <v>289</v>
      </c>
    </row>
    <row r="3" spans="1:5" x14ac:dyDescent="0.3">
      <c r="A3" t="s">
        <v>21</v>
      </c>
      <c r="B3" s="2">
        <v>1</v>
      </c>
      <c r="C3" s="9">
        <v>4.8611111111111112E-3</v>
      </c>
      <c r="D3" s="9">
        <v>1.3194444444444444E-2</v>
      </c>
      <c r="E3" s="9">
        <v>2.8472222222222222E-2</v>
      </c>
    </row>
    <row r="4" spans="1:5" x14ac:dyDescent="0.3">
      <c r="A4" t="s">
        <v>6</v>
      </c>
      <c r="B4" s="2">
        <v>2</v>
      </c>
      <c r="C4" s="9">
        <v>2.7777777777777779E-3</v>
      </c>
      <c r="D4" s="9">
        <v>2.6388888888888889E-2</v>
      </c>
      <c r="E4" s="9">
        <v>4.7916666666666663E-2</v>
      </c>
    </row>
    <row r="5" spans="1:5" x14ac:dyDescent="0.3">
      <c r="A5" t="s">
        <v>41</v>
      </c>
      <c r="B5" s="2">
        <v>3</v>
      </c>
      <c r="C5" s="9">
        <v>5.5555555555555558E-3</v>
      </c>
      <c r="D5" s="9">
        <v>1.2499999999999999E-2</v>
      </c>
      <c r="E5" s="9">
        <v>2.2222222222222223E-2</v>
      </c>
    </row>
    <row r="6" spans="1:5" x14ac:dyDescent="0.3">
      <c r="A6" t="s">
        <v>23</v>
      </c>
      <c r="B6" s="2">
        <v>4</v>
      </c>
      <c r="C6" s="9">
        <v>9.7222222222222224E-3</v>
      </c>
      <c r="D6" s="9">
        <v>2.7083333333333334E-2</v>
      </c>
      <c r="E6" s="9">
        <v>3.4027777777777775E-2</v>
      </c>
    </row>
    <row r="7" spans="1:5" x14ac:dyDescent="0.3">
      <c r="A7" t="s">
        <v>49</v>
      </c>
      <c r="B7" s="2">
        <v>5</v>
      </c>
      <c r="C7" s="9">
        <v>4.8611111111111112E-3</v>
      </c>
      <c r="D7" s="9">
        <v>1.8749999999999999E-2</v>
      </c>
      <c r="E7" s="9">
        <v>2.0833333333333332E-2</v>
      </c>
    </row>
    <row r="8" spans="1:5" x14ac:dyDescent="0.3">
      <c r="A8" t="s">
        <v>16</v>
      </c>
      <c r="B8" s="2">
        <v>6</v>
      </c>
      <c r="C8" s="9">
        <v>5.5555555555555558E-3</v>
      </c>
      <c r="D8" s="9">
        <v>2.5694444444444447E-2</v>
      </c>
      <c r="E8" s="9">
        <v>4.1666666666666664E-2</v>
      </c>
    </row>
    <row r="9" spans="1:5" x14ac:dyDescent="0.3">
      <c r="A9" t="s">
        <v>76</v>
      </c>
      <c r="B9" s="2">
        <v>7</v>
      </c>
      <c r="C9" s="9">
        <v>6.2499999999999995E-3</v>
      </c>
      <c r="D9" s="9">
        <v>1.2499999999999999E-2</v>
      </c>
      <c r="E9" s="9">
        <v>1.9444444444444445E-2</v>
      </c>
    </row>
    <row r="10" spans="1:5" x14ac:dyDescent="0.3">
      <c r="A10" t="s">
        <v>14</v>
      </c>
      <c r="B10" s="2">
        <v>8</v>
      </c>
      <c r="C10" s="9">
        <v>1.3194444444444444E-2</v>
      </c>
      <c r="D10" s="9">
        <v>3.1944444444444449E-2</v>
      </c>
      <c r="E10" s="9">
        <v>5.347222222222222E-2</v>
      </c>
    </row>
    <row r="11" spans="1:5" x14ac:dyDescent="0.3">
      <c r="A11" t="s">
        <v>86</v>
      </c>
      <c r="B11" s="2">
        <v>9</v>
      </c>
      <c r="C11" s="9">
        <v>4.8611111111111112E-3</v>
      </c>
      <c r="D11" s="9">
        <v>1.3888888888888888E-2</v>
      </c>
      <c r="E11" s="9">
        <v>2.2222222222222223E-2</v>
      </c>
    </row>
    <row r="12" spans="1:5" x14ac:dyDescent="0.3">
      <c r="A12" t="s">
        <v>78</v>
      </c>
      <c r="B12" s="2">
        <v>10</v>
      </c>
      <c r="C12" s="9">
        <v>4.1666666666666666E-3</v>
      </c>
      <c r="D12" s="9">
        <v>1.3194444444444444E-2</v>
      </c>
      <c r="E12" s="9">
        <v>2.013888888888889E-2</v>
      </c>
    </row>
    <row r="13" spans="1:5" x14ac:dyDescent="0.3">
      <c r="A13" t="s">
        <v>62</v>
      </c>
      <c r="B13" s="2">
        <v>11</v>
      </c>
      <c r="C13" s="14">
        <v>1.2499999999999999E-2</v>
      </c>
      <c r="D13" s="14">
        <v>2.4999999999999998E-2</v>
      </c>
      <c r="E13" s="14">
        <v>3.5416666666666666E-2</v>
      </c>
    </row>
    <row r="14" spans="1:5" x14ac:dyDescent="0.3">
      <c r="A14" t="s">
        <v>101</v>
      </c>
      <c r="B14" s="2">
        <v>12</v>
      </c>
      <c r="C14" s="14">
        <v>3.472222222222222E-3</v>
      </c>
      <c r="D14" s="14">
        <v>6.2499999999999995E-3</v>
      </c>
      <c r="E14" s="14">
        <v>1.2499999999999999E-2</v>
      </c>
    </row>
    <row r="15" spans="1:5" x14ac:dyDescent="0.3">
      <c r="A15" t="s">
        <v>9</v>
      </c>
      <c r="B15" s="2">
        <v>13</v>
      </c>
      <c r="C15" s="14">
        <v>1.3888888888888888E-2</v>
      </c>
      <c r="D15" s="14">
        <v>4.027777777777778E-2</v>
      </c>
      <c r="E15" s="14">
        <v>6.3194444444444442E-2</v>
      </c>
    </row>
    <row r="16" spans="1:5" x14ac:dyDescent="0.3">
      <c r="A16" t="s">
        <v>54</v>
      </c>
      <c r="B16" s="2">
        <v>14</v>
      </c>
      <c r="C16" s="14">
        <v>1.3888888888888889E-3</v>
      </c>
      <c r="D16" s="14">
        <v>1.5277777777777777E-2</v>
      </c>
      <c r="E16" s="14">
        <v>4.6527777777777779E-2</v>
      </c>
    </row>
    <row r="17" spans="1:5" x14ac:dyDescent="0.3">
      <c r="A17" t="s">
        <v>64</v>
      </c>
      <c r="B17" s="2">
        <v>15</v>
      </c>
      <c r="C17" s="14">
        <v>1.2499999999999999E-2</v>
      </c>
      <c r="D17" s="14">
        <v>3.6111111111111115E-2</v>
      </c>
      <c r="E17" s="14">
        <v>6.0416666666666667E-2</v>
      </c>
    </row>
    <row r="18" spans="1:5" x14ac:dyDescent="0.3">
      <c r="A18" t="s">
        <v>112</v>
      </c>
      <c r="B18" s="2">
        <v>16</v>
      </c>
      <c r="C18" s="14">
        <v>5.5555555555555558E-3</v>
      </c>
      <c r="D18" s="14">
        <v>9.7222222222222224E-3</v>
      </c>
      <c r="E18" s="14">
        <v>2.0833333333333332E-2</v>
      </c>
    </row>
    <row r="19" spans="1:5" x14ac:dyDescent="0.3">
      <c r="A19" t="s">
        <v>37</v>
      </c>
      <c r="B19" s="2">
        <v>17</v>
      </c>
      <c r="C19" s="14">
        <v>1.6666666666666666E-2</v>
      </c>
      <c r="D19" s="14">
        <v>4.027777777777778E-2</v>
      </c>
      <c r="E19" s="14">
        <v>6.6666666666666666E-2</v>
      </c>
    </row>
    <row r="20" spans="1:5" x14ac:dyDescent="0.3">
      <c r="A20" t="s">
        <v>27</v>
      </c>
      <c r="B20" s="2">
        <v>18</v>
      </c>
      <c r="C20" s="14">
        <f>results!D25-results!D29</f>
        <v>8.3333333333333037E-3</v>
      </c>
      <c r="D20" s="14">
        <v>3.5416666666666666E-2</v>
      </c>
      <c r="E20" s="14">
        <v>5.4166666666666669E-2</v>
      </c>
    </row>
    <row r="21" spans="1:5" x14ac:dyDescent="0.3">
      <c r="A21" t="s">
        <v>29</v>
      </c>
      <c r="B21" s="2">
        <v>19</v>
      </c>
      <c r="C21" s="14">
        <v>5.5555555555555558E-3</v>
      </c>
      <c r="D21" s="14">
        <v>2.4999999999999998E-2</v>
      </c>
      <c r="E21" s="14">
        <v>4.8611111111111112E-2</v>
      </c>
    </row>
    <row r="22" spans="1:5" x14ac:dyDescent="0.3">
      <c r="A22" t="s">
        <v>39</v>
      </c>
      <c r="B22" s="2">
        <v>20</v>
      </c>
      <c r="C22" s="14">
        <v>1.1805555555555555E-2</v>
      </c>
      <c r="D22" s="14">
        <v>3.6111111111111115E-2</v>
      </c>
      <c r="E22" s="14">
        <v>5.8333333333333327E-2</v>
      </c>
    </row>
    <row r="23" spans="1:5" x14ac:dyDescent="0.3">
      <c r="A23" t="s">
        <v>71</v>
      </c>
      <c r="B23" s="2">
        <v>21</v>
      </c>
      <c r="C23" s="14">
        <v>3.472222222222222E-3</v>
      </c>
      <c r="D23" s="14">
        <v>1.8055555555555557E-2</v>
      </c>
      <c r="E23" s="14">
        <v>0.1277777777777778</v>
      </c>
    </row>
    <row r="24" spans="1:5" x14ac:dyDescent="0.3">
      <c r="A24" t="s">
        <v>131</v>
      </c>
      <c r="B24" s="2">
        <v>22</v>
      </c>
      <c r="C24" s="14">
        <v>6.2499999999999995E-3</v>
      </c>
      <c r="D24" s="14">
        <v>2.0833333333333332E-2</v>
      </c>
      <c r="E24" s="14">
        <v>3.4722222222222224E-2</v>
      </c>
    </row>
    <row r="25" spans="1:5" x14ac:dyDescent="0.3">
      <c r="A25" t="s">
        <v>69</v>
      </c>
      <c r="B25" s="2">
        <v>23</v>
      </c>
      <c r="C25" s="14">
        <v>2.013888888888889E-2</v>
      </c>
      <c r="D25" s="14">
        <v>5.1388888888888894E-2</v>
      </c>
      <c r="E25" s="14">
        <v>8.8888888888888892E-2</v>
      </c>
    </row>
    <row r="26" spans="1:5" x14ac:dyDescent="0.3">
      <c r="A26" t="s">
        <v>84</v>
      </c>
      <c r="B26" s="2">
        <v>24</v>
      </c>
      <c r="C26" s="14">
        <v>5.5555555555555558E-3</v>
      </c>
      <c r="D26" s="14">
        <v>1.8749999999999999E-2</v>
      </c>
      <c r="E26" s="14">
        <v>3.6805555555555557E-2</v>
      </c>
    </row>
    <row r="27" spans="1:5" x14ac:dyDescent="0.3">
      <c r="A27" t="s">
        <v>182</v>
      </c>
      <c r="B27" s="2">
        <v>25</v>
      </c>
      <c r="C27" s="9">
        <v>1.4583333333333332E-2</v>
      </c>
      <c r="D27" s="9">
        <v>2.361111111111111E-2</v>
      </c>
      <c r="E27" s="9">
        <v>2.7083333333333334E-2</v>
      </c>
    </row>
  </sheetData>
  <conditionalFormatting sqref="C3:C27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3:D27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3:E27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results</vt:lpstr>
      <vt:lpstr>points top 5</vt:lpstr>
      <vt:lpstr>points top 7</vt:lpstr>
      <vt:lpstr>spread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Righter, Jared</dc:creator>
  <cp:lastModifiedBy>John Sipple</cp:lastModifiedBy>
  <dcterms:created xsi:type="dcterms:W3CDTF">2018-11-05T02:27:40Z</dcterms:created>
  <dcterms:modified xsi:type="dcterms:W3CDTF">2018-11-05T20:21:36Z</dcterms:modified>
</cp:coreProperties>
</file>